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360" yWindow="105" windowWidth="17235" windowHeight="7455" tabRatio="710"/>
  </bookViews>
  <sheets>
    <sheet name="ANAGRAFICA" sheetId="2" r:id="rId1"/>
    <sheet name="A. CURSUS STUDIORUM" sheetId="3" r:id="rId2"/>
    <sheet name="B. ESP. PROFESSIONALI" sheetId="4" r:id="rId3"/>
    <sheet name="C. ESP. VALUTAZIONE" sheetId="5" r:id="rId4"/>
    <sheet name="MOTIVAZIONI" sheetId="6" r:id="rId5"/>
    <sheet name="ELENCHI" sheetId="7" state="hidden" r:id="rId6"/>
    <sheet name="DATI" sheetId="8" state="hidden" r:id="rId7"/>
  </sheets>
  <definedNames>
    <definedName name="_Toc413678669" localSheetId="5">ELENCHI!$B$47</definedName>
    <definedName name="_Toc413678670" localSheetId="5">ELENCHI!$B$48</definedName>
    <definedName name="_Toc413678671" localSheetId="5">ELENCHI!$B$49</definedName>
    <definedName name="ads1_motivazioni_cs">MOTIVAZIONI!$D$27</definedName>
    <definedName name="ads1_motivazioni_ep">MOTIVAZIONI!$D$46</definedName>
    <definedName name="ads1_principale">ANAGRAFICA!$D$54</definedName>
    <definedName name="ads1_secondaria">ANAGRAFICA!$D$55</definedName>
    <definedName name="ads1_terziaria">ANAGRAFICA!$D$56</definedName>
    <definedName name="ads2_motivazioni_cs">MOTIVAZIONI!$D$66</definedName>
    <definedName name="ads2_motivazioni_ep">MOTIVAZIONI!$D$85</definedName>
    <definedName name="ads2_principale">ANAGRAFICA!$D$59</definedName>
    <definedName name="ads2_secondaria">ANAGRAFICA!$D$60</definedName>
    <definedName name="ads2_terziaria">ANAGRAFICA!$D$61</definedName>
    <definedName name="AEROSPAZIO">ELENCHI!$B$2:$B$5</definedName>
    <definedName name="AGROALIMENTARE">ELENCHI!$B$6</definedName>
    <definedName name="_xlnm.Print_Area" localSheetId="1">'A. CURSUS STUDIORUM'!$C$6:$D$82</definedName>
    <definedName name="_xlnm.Print_Area" localSheetId="0">ANAGRAFICA!$C$6:$D$61</definedName>
    <definedName name="_xlnm.Print_Area" localSheetId="2">'B. ESP. PROFESSIONALI'!$C$6:$D$163</definedName>
    <definedName name="_xlnm.Print_Area" localSheetId="3">'C. ESP. VALUTAZIONE'!$C$6:$D$37</definedName>
    <definedName name="_xlnm.Print_Area" localSheetId="4">MOTIVAZIONI!$C$6:$D$85</definedName>
    <definedName name="aree_specializzazione">ELENCHI!$A$2:$A$5</definedName>
    <definedName name="bando1_ambito">'C. ESP. VALUTAZIONE'!$D$13</definedName>
    <definedName name="bando1_anno">'C. ESP. VALUTAZIONE'!$D$17</definedName>
    <definedName name="bando1_descr">'C. ESP. VALUTAZIONE'!$D$16</definedName>
    <definedName name="bando1_ente">'C. ESP. VALUTAZIONE'!$D$12</definedName>
    <definedName name="bando1_inv_medio">'C. ESP. VALUTAZIONE'!$D$19</definedName>
    <definedName name="bando1_misura">'C. ESP. VALUTAZIONE'!$D$15</definedName>
    <definedName name="bando1_proj_val">'C. ESP. VALUTAZIONE'!$D$18</definedName>
    <definedName name="bando1_tema">'C. ESP. VALUTAZIONE'!$D$14</definedName>
    <definedName name="bando2_ambito">'C. ESP. VALUTAZIONE'!$D$22</definedName>
    <definedName name="bando2_anno">'C. ESP. VALUTAZIONE'!$D$26</definedName>
    <definedName name="bando2_descr">'C. ESP. VALUTAZIONE'!$D$25</definedName>
    <definedName name="bando2_ente">'C. ESP. VALUTAZIONE'!$D$21</definedName>
    <definedName name="bando2_inv_medio">'C. ESP. VALUTAZIONE'!$D$28</definedName>
    <definedName name="bando2_misura">'C. ESP. VALUTAZIONE'!$D$24</definedName>
    <definedName name="bando2_proj_val">'C. ESP. VALUTAZIONE'!$D$27</definedName>
    <definedName name="bando2_tema">'C. ESP. VALUTAZIONE'!$D$23</definedName>
    <definedName name="bando3_ambito">'C. ESP. VALUTAZIONE'!$D$31</definedName>
    <definedName name="bando3_anno">'C. ESP. VALUTAZIONE'!$D$35</definedName>
    <definedName name="bando3_descr">'C. ESP. VALUTAZIONE'!$D$34</definedName>
    <definedName name="bando3_ente">'C. ESP. VALUTAZIONE'!$D$30</definedName>
    <definedName name="bando3_inv_medio">'C. ESP. VALUTAZIONE'!$D$37</definedName>
    <definedName name="bando3_misura">'C. ESP. VALUTAZIONE'!$D$33</definedName>
    <definedName name="bando3_proj_val">'C. ESP. VALUTAZIONE'!$D$36</definedName>
    <definedName name="bando3_tema">'C. ESP. VALUTAZIONE'!$D$32</definedName>
    <definedName name="bgt_proj">ELENCHI!$G$21:$G$26</definedName>
    <definedName name="candidatura">ANAGRAFICA!$D$7</definedName>
    <definedName name="cap_domicilio">ANAGRAFICA!$D$27</definedName>
    <definedName name="cap_residenza">ANAGRAFICA!$D$22</definedName>
    <definedName name="cellulare">ANAGRAFICA!$D$35</definedName>
    <definedName name="codice_fiscale">ANAGRAFICA!$D$30</definedName>
    <definedName name="cognome">ANAGRAFICA!$D$12</definedName>
    <definedName name="comune_domicilio">ANAGRAFICA!$D$26</definedName>
    <definedName name="comune_nascita">ANAGRAFICA!$D$16</definedName>
    <definedName name="comune_residenza">ANAGRAFICA!$D$21</definedName>
    <definedName name="cs1_anno">'A. CURSUS STUDIORUM'!$D$55</definedName>
    <definedName name="cs1_certif">'A. CURSUS STUDIORUM'!$D$58</definedName>
    <definedName name="cs1_durata">'A. CURSUS STUDIORUM'!$D$57</definedName>
    <definedName name="cs1_presso">'A. CURSUS STUDIORUM'!$D$56</definedName>
    <definedName name="cs1_tema">'A. CURSUS STUDIORUM'!$D$54</definedName>
    <definedName name="cs2_anno">'A. CURSUS STUDIORUM'!$D$61</definedName>
    <definedName name="cs2_certif">'A. CURSUS STUDIORUM'!$D$64</definedName>
    <definedName name="cs2_durata">'A. CURSUS STUDIORUM'!$D$63</definedName>
    <definedName name="cs2_presso">'A. CURSUS STUDIORUM'!$D$62</definedName>
    <definedName name="cs2_tema">'A. CURSUS STUDIORUM'!$D$60</definedName>
    <definedName name="cs3_anno">'A. CURSUS STUDIORUM'!$D$67</definedName>
    <definedName name="cs3_certif">'A. CURSUS STUDIORUM'!$D$70</definedName>
    <definedName name="cs3_durata">'A. CURSUS STUDIORUM'!$D$69</definedName>
    <definedName name="cs3_presso">'A. CURSUS STUDIORUM'!$D$68</definedName>
    <definedName name="cs3_tema">'A. CURSUS STUDIORUM'!$D$66</definedName>
    <definedName name="cs4_anno">'A. CURSUS STUDIORUM'!$D$73</definedName>
    <definedName name="cs4_certif">'A. CURSUS STUDIORUM'!$D$76</definedName>
    <definedName name="cs4_durata">'A. CURSUS STUDIORUM'!$D$75</definedName>
    <definedName name="cs4_presso">'A. CURSUS STUDIORUM'!$D$74</definedName>
    <definedName name="cs4_tema">'A. CURSUS STUDIORUM'!$D$72</definedName>
    <definedName name="cs5_anno">'A. CURSUS STUDIORUM'!$D$79</definedName>
    <definedName name="cs5_certif">'A. CURSUS STUDIORUM'!$D$82</definedName>
    <definedName name="cs5_durata">'A. CURSUS STUDIORUM'!$D$81</definedName>
    <definedName name="cs5_presso">'A. CURSUS STUDIORUM'!$D$80</definedName>
    <definedName name="cs5_tema">'A. CURSUS STUDIORUM'!$D$78</definedName>
    <definedName name="data_nascita">ANAGRAFICA!$D$18</definedName>
    <definedName name="dot_anno">'A. CURSUS STUDIORUM'!$D$38</definedName>
    <definedName name="dot_presso">'A. CURSUS STUDIORUM'!$D$39</definedName>
    <definedName name="dot_tema">'A. CURSUS STUDIORUM'!$D$37</definedName>
    <definedName name="dot_titolo">'A. CURSUS STUDIORUM'!$D$40</definedName>
    <definedName name="dot_voto">'A. CURSUS STUDIORUM'!$D$41</definedName>
    <definedName name="ECOINDUSTRIA">ELENCHI!$B$7:$B$8</definedName>
    <definedName name="elenco_ambito">ELENCHI!$D$8:$D$10</definedName>
    <definedName name="elenco_ambito_attivita">ELENCHI!$D$13:$D$14</definedName>
    <definedName name="elenco_dim_tipo">ELENCHI!$F$2:$F$8</definedName>
    <definedName name="elenco_laurea">ELENCHI!$E$2:$E$3</definedName>
    <definedName name="elenco_lingue">ELENCHI!$D$2:$D$5</definedName>
    <definedName name="elenco_proj">ELENCHI!$F$21:$F$25</definedName>
    <definedName name="elenco_pubblic">ELENCHI!$F$11:$F$14</definedName>
    <definedName name="elenco_riferimento">ELENCHI!$D$17:$D$19</definedName>
    <definedName name="elenco_sesso">ELENCHI!$C$2:$C$3</definedName>
    <definedName name="elenco_tematica">ELENCHI!$F$17:$F$18</definedName>
    <definedName name="email">ANAGRAFICA!$D$37</definedName>
    <definedName name="ep1_ambito">'B. ESP. PROFESSIONALI'!$D$19</definedName>
    <definedName name="ep1_attivita">'B. ESP. PROFESSIONALI'!$D$21</definedName>
    <definedName name="ep1_comune">'B. ESP. PROFESSIONALI'!$D$15</definedName>
    <definedName name="ep1_denominazione">'B. ESP. PROFESSIONALI'!$D$14</definedName>
    <definedName name="ep1_dimensione">'B. ESP. PROFESSIONALI'!$D$17</definedName>
    <definedName name="ep1_fine">'B. ESP. PROFESSIONALI'!$D$13</definedName>
    <definedName name="ep1_inizio">'B. ESP. PROFESSIONALI'!$D$12</definedName>
    <definedName name="ep1_provincia">'B. ESP. PROFESSIONALI'!$D$16</definedName>
    <definedName name="ep1_resp">'B. ESP. PROFESSIONALI'!$D$22</definedName>
    <definedName name="ep1_rife">'B. ESP. PROFESSIONALI'!$D$20</definedName>
    <definedName name="ep1_settore">'B. ESP. PROFESSIONALI'!$D$18</definedName>
    <definedName name="ep10_ambito">'B. ESP. PROFESSIONALI'!$D$127</definedName>
    <definedName name="ep10_attivita">'B. ESP. PROFESSIONALI'!$D$129</definedName>
    <definedName name="ep10_comune">'B. ESP. PROFESSIONALI'!$D$123</definedName>
    <definedName name="ep10_denominazione">'B. ESP. PROFESSIONALI'!$D$122</definedName>
    <definedName name="ep10_dimensione">'B. ESP. PROFESSIONALI'!$D$125</definedName>
    <definedName name="ep10_fine">'B. ESP. PROFESSIONALI'!$D$121</definedName>
    <definedName name="ep10_inizio">'B. ESP. PROFESSIONALI'!$D$120</definedName>
    <definedName name="ep10_provincia">'B. ESP. PROFESSIONALI'!$D$124</definedName>
    <definedName name="ep10_resp">'B. ESP. PROFESSIONALI'!$D$130</definedName>
    <definedName name="ep10_rife">'B. ESP. PROFESSIONALI'!$D$128</definedName>
    <definedName name="ep10_settore">'B. ESP. PROFESSIONALI'!$D$126</definedName>
    <definedName name="ep2_ambito">'B. ESP. PROFESSIONALI'!$D$31</definedName>
    <definedName name="ep2_attivita">'B. ESP. PROFESSIONALI'!$D$33</definedName>
    <definedName name="ep2_comune">'B. ESP. PROFESSIONALI'!$D$27</definedName>
    <definedName name="ep2_denominazione">'B. ESP. PROFESSIONALI'!$D$26</definedName>
    <definedName name="ep2_dimensione">'B. ESP. PROFESSIONALI'!$D$29</definedName>
    <definedName name="ep2_fine">'B. ESP. PROFESSIONALI'!$D$25</definedName>
    <definedName name="ep2_inizio">'B. ESP. PROFESSIONALI'!$D$24</definedName>
    <definedName name="ep2_provincia">'B. ESP. PROFESSIONALI'!$D$28</definedName>
    <definedName name="ep2_resp">'B. ESP. PROFESSIONALI'!$D$34</definedName>
    <definedName name="ep2_rife">'B. ESP. PROFESSIONALI'!$D$32</definedName>
    <definedName name="ep2_settore">'B. ESP. PROFESSIONALI'!$D$30</definedName>
    <definedName name="ep3_ambito">'B. ESP. PROFESSIONALI'!$D$43</definedName>
    <definedName name="ep3_attivita">'B. ESP. PROFESSIONALI'!$D$45</definedName>
    <definedName name="ep3_comune">'B. ESP. PROFESSIONALI'!$D$39</definedName>
    <definedName name="ep3_denominazione">'B. ESP. PROFESSIONALI'!$D$38</definedName>
    <definedName name="ep3_dimensione">'B. ESP. PROFESSIONALI'!$D$41</definedName>
    <definedName name="ep3_fine">'B. ESP. PROFESSIONALI'!$D$37</definedName>
    <definedName name="ep3_inizio">'B. ESP. PROFESSIONALI'!$D$36</definedName>
    <definedName name="ep3_provincia">'B. ESP. PROFESSIONALI'!$D$40</definedName>
    <definedName name="ep3_resp">'B. ESP. PROFESSIONALI'!$D$46</definedName>
    <definedName name="ep3_rife">'B. ESP. PROFESSIONALI'!$D$44</definedName>
    <definedName name="ep3_settore">'B. ESP. PROFESSIONALI'!$D$42</definedName>
    <definedName name="ep4_ambito">'B. ESP. PROFESSIONALI'!$D$55</definedName>
    <definedName name="ep4_attivita">'B. ESP. PROFESSIONALI'!$D$57</definedName>
    <definedName name="ep4_comune">'B. ESP. PROFESSIONALI'!$D$51</definedName>
    <definedName name="ep4_denominazione">'B. ESP. PROFESSIONALI'!$D$50</definedName>
    <definedName name="ep4_dimensione">'B. ESP. PROFESSIONALI'!$D$53</definedName>
    <definedName name="ep4_fine">'B. ESP. PROFESSIONALI'!$D$49</definedName>
    <definedName name="ep4_inizio">'B. ESP. PROFESSIONALI'!$D$48</definedName>
    <definedName name="ep4_provincia">'B. ESP. PROFESSIONALI'!$D$52</definedName>
    <definedName name="ep4_resp">'B. ESP. PROFESSIONALI'!$D$58</definedName>
    <definedName name="ep4_rife">'B. ESP. PROFESSIONALI'!$D$56</definedName>
    <definedName name="ep4_settore">'B. ESP. PROFESSIONALI'!$D$54</definedName>
    <definedName name="ep5_ambito">'B. ESP. PROFESSIONALI'!$D$67</definedName>
    <definedName name="ep5_attivita">'B. ESP. PROFESSIONALI'!$D$69</definedName>
    <definedName name="ep5_comune">'B. ESP. PROFESSIONALI'!$D$63</definedName>
    <definedName name="ep5_denominazione">'B. ESP. PROFESSIONALI'!$D$62</definedName>
    <definedName name="ep5_dimensione">'B. ESP. PROFESSIONALI'!$D$65</definedName>
    <definedName name="ep5_fine">'B. ESP. PROFESSIONALI'!$D$61</definedName>
    <definedName name="ep5_inizio">'B. ESP. PROFESSIONALI'!$D$60</definedName>
    <definedName name="ep5_provincia">'B. ESP. PROFESSIONALI'!$D$64</definedName>
    <definedName name="ep5_resp">'B. ESP. PROFESSIONALI'!$D$70</definedName>
    <definedName name="ep5_rife">'B. ESP. PROFESSIONALI'!$D$68</definedName>
    <definedName name="ep5_settore">'B. ESP. PROFESSIONALI'!$D$66</definedName>
    <definedName name="ep6_ambito">'B. ESP. PROFESSIONALI'!$D$79</definedName>
    <definedName name="ep6_attivita">'B. ESP. PROFESSIONALI'!$D$81</definedName>
    <definedName name="ep6_comune">'B. ESP. PROFESSIONALI'!$D$75</definedName>
    <definedName name="ep6_denominazione">'B. ESP. PROFESSIONALI'!$D$74</definedName>
    <definedName name="ep6_dimensione">'B. ESP. PROFESSIONALI'!$D$77</definedName>
    <definedName name="ep6_fine">'B. ESP. PROFESSIONALI'!$D$73</definedName>
    <definedName name="ep6_inizio">'B. ESP. PROFESSIONALI'!$D$72</definedName>
    <definedName name="ep6_provincia">'B. ESP. PROFESSIONALI'!$D$76</definedName>
    <definedName name="ep6_resp">'B. ESP. PROFESSIONALI'!$D$82</definedName>
    <definedName name="ep6_rife">'B. ESP. PROFESSIONALI'!$D$80</definedName>
    <definedName name="ep6_settore">'B. ESP. PROFESSIONALI'!$D$78</definedName>
    <definedName name="ep7_ambito">'B. ESP. PROFESSIONALI'!$D$91</definedName>
    <definedName name="ep7_attivita">'B. ESP. PROFESSIONALI'!$D$93</definedName>
    <definedName name="ep7_comune">'B. ESP. PROFESSIONALI'!$D$87</definedName>
    <definedName name="ep7_denominazione">'B. ESP. PROFESSIONALI'!$D$86</definedName>
    <definedName name="ep7_dimensione">'B. ESP. PROFESSIONALI'!$D$89</definedName>
    <definedName name="ep7_fine">'B. ESP. PROFESSIONALI'!$D$85</definedName>
    <definedName name="ep7_inizio">'B. ESP. PROFESSIONALI'!$D$84</definedName>
    <definedName name="ep7_provincia">'B. ESP. PROFESSIONALI'!$D$88</definedName>
    <definedName name="ep7_resp">'B. ESP. PROFESSIONALI'!$D$94</definedName>
    <definedName name="ep7_rife">'B. ESP. PROFESSIONALI'!$D$92</definedName>
    <definedName name="ep7_settore">'B. ESP. PROFESSIONALI'!$D$90</definedName>
    <definedName name="ep8_ambito">'B. ESP. PROFESSIONALI'!$D$103</definedName>
    <definedName name="ep8_attivita">'B. ESP. PROFESSIONALI'!$D$105</definedName>
    <definedName name="ep8_comune">'B. ESP. PROFESSIONALI'!$D$99</definedName>
    <definedName name="ep8_denominazione">'B. ESP. PROFESSIONALI'!$D$98</definedName>
    <definedName name="ep8_dimensione">'B. ESP. PROFESSIONALI'!$D$101</definedName>
    <definedName name="ep8_fine">'B. ESP. PROFESSIONALI'!$D$97</definedName>
    <definedName name="ep8_inizio">'B. ESP. PROFESSIONALI'!$D$96</definedName>
    <definedName name="ep8_provincia">'B. ESP. PROFESSIONALI'!$D$100</definedName>
    <definedName name="ep8_resp">'B. ESP. PROFESSIONALI'!$D$106</definedName>
    <definedName name="ep8_rife">'B. ESP. PROFESSIONALI'!$D$104</definedName>
    <definedName name="ep8_settore">'B. ESP. PROFESSIONALI'!$D$102</definedName>
    <definedName name="ep9_ambito">'B. ESP. PROFESSIONALI'!$D$115</definedName>
    <definedName name="ep9_attivita">'B. ESP. PROFESSIONALI'!$D$117</definedName>
    <definedName name="ep9_comune">'B. ESP. PROFESSIONALI'!$D$111</definedName>
    <definedName name="ep9_denominazione">'B. ESP. PROFESSIONALI'!$D$110</definedName>
    <definedName name="ep9_dimensione">'B. ESP. PROFESSIONALI'!$D$113</definedName>
    <definedName name="ep9_fine">'B. ESP. PROFESSIONALI'!$D$109</definedName>
    <definedName name="ep9_inizio">'B. ESP. PROFESSIONALI'!$D$108</definedName>
    <definedName name="ep9_provincia">'B. ESP. PROFESSIONALI'!$D$112</definedName>
    <definedName name="ep9_resp">'B. ESP. PROFESSIONALI'!$D$118</definedName>
    <definedName name="ep9_rife">'B. ESP. PROFESSIONALI'!$D$116</definedName>
    <definedName name="ep9_settore">'B. ESP. PROFESSIONALI'!$D$114</definedName>
    <definedName name="fax">ANAGRAFICA!$D$36</definedName>
    <definedName name="GESTIONE_AZIENDALE">ELENCHI!$B$58:$B$70</definedName>
    <definedName name="indirizzo_domicilio">ANAGRAFICA!$D$25</definedName>
    <definedName name="indirizzo_residenza">ANAGRAFICA!$D$20</definedName>
    <definedName name="INDUSTRIA_DELLA_SALUTE">ELENCHI!$B$27:$B$32</definedName>
    <definedName name="INDUSTRIE_CREATIVE_E_CULTURALI">ELENCHI!$B$22:$B$26</definedName>
    <definedName name="intestatario_partita_iva">ANAGRAFICA!$D$32</definedName>
    <definedName name="istruzioni_bianco">ANAGRAFICA!$D$1</definedName>
    <definedName name="istruzioni_giallo">ANAGRAFICA!$D$2</definedName>
    <definedName name="istruzioni_rosso">ANAGRAFICA!$D$4</definedName>
    <definedName name="istruzioni_verde">ANAGRAFICA!$D$3</definedName>
    <definedName name="l1_anno">'A. CURSUS STUDIORUM'!$D$13</definedName>
    <definedName name="l1_presso">'A. CURSUS STUDIORUM'!$D$14</definedName>
    <definedName name="l1_tema">'A. CURSUS STUDIORUM'!$D$12</definedName>
    <definedName name="l1_tipo">'A. CURSUS STUDIORUM'!$D$11</definedName>
    <definedName name="l1_titolo">'A. CURSUS STUDIORUM'!$D$15</definedName>
    <definedName name="l1_voto">'A. CURSUS STUDIORUM'!$D$16</definedName>
    <definedName name="l11_anno">'A. CURSUS STUDIORUM'!$D$19</definedName>
    <definedName name="l11_presso">'A. CURSUS STUDIORUM'!$D$20</definedName>
    <definedName name="l11_tema">'A. CURSUS STUDIORUM'!$D$18</definedName>
    <definedName name="l11_titolo">'A. CURSUS STUDIORUM'!$D$21</definedName>
    <definedName name="l2_anno">'A. CURSUS STUDIORUM'!$D$25</definedName>
    <definedName name="l2_presso">'A. CURSUS STUDIORUM'!$D$26</definedName>
    <definedName name="l2_tema">'A. CURSUS STUDIORUM'!$D$24</definedName>
    <definedName name="l2_tipo">'A. CURSUS STUDIORUM'!$D$23</definedName>
    <definedName name="l2_titolo">'A. CURSUS STUDIORUM'!$D$27</definedName>
    <definedName name="l2_voto">'A. CURSUS STUDIORUM'!$D$28</definedName>
    <definedName name="l21_anno">'A. CURSUS STUDIORUM'!$D$31</definedName>
    <definedName name="l21_presso">'A. CURSUS STUDIORUM'!$D$32</definedName>
    <definedName name="l21_tema">'A. CURSUS STUDIORUM'!$D$30</definedName>
    <definedName name="l21_titolo">'A. CURSUS STUDIORUM'!$D$33</definedName>
    <definedName name="lingua_madre">ANAGRAFICA!$D$42</definedName>
    <definedName name="lingua1">ANAGRAFICA!$D$43</definedName>
    <definedName name="lingua1_livello">ANAGRAFICA!$D$44</definedName>
    <definedName name="lingua2">ANAGRAFICA!$D$45</definedName>
    <definedName name="lingua2_livello">ANAGRAFICA!$D$46</definedName>
    <definedName name="lingua3">ANAGRAFICA!$D$47</definedName>
    <definedName name="lingua3_livello">ANAGRAFICA!$D$48</definedName>
    <definedName name="livello_proj">ELENCHI!$G$2:$G$5</definedName>
    <definedName name="m2l_anno">'A. CURSUS STUDIORUM'!$D$46</definedName>
    <definedName name="m2l_presso">'A. CURSUS STUDIORUM'!$D$47</definedName>
    <definedName name="m2l_tema">'A. CURSUS STUDIORUM'!$D$45</definedName>
    <definedName name="m2l_titolo">'A. CURSUS STUDIORUM'!$D$48</definedName>
    <definedName name="m2l_voto">'A. CURSUS STUDIORUM'!$D$49</definedName>
    <definedName name="MANIFATTURIERO_AVANZATO">ELENCHI!$B$33:$B$37</definedName>
    <definedName name="MOBILITÀ_SOSTENIBILE">ELENCHI!$B$38:$B$41</definedName>
    <definedName name="nome">ANAGRAFICA!$D$11</definedName>
    <definedName name="partita_iva">ANAGRAFICA!$D$31</definedName>
    <definedName name="partner_proj">ELENCHI!$G$15:$G$18</definedName>
    <definedName name="pec">ANAGRAFICA!$D$38</definedName>
    <definedName name="provincia_domicilio">ANAGRAFICA!$D$28</definedName>
    <definedName name="provincia_nascita">ANAGRAFICA!$D$17</definedName>
    <definedName name="provincia_residenza">ANAGRAFICA!$D$23</definedName>
    <definedName name="pub1_anno">'B. ESP. PROFESSIONALI'!$D$138</definedName>
    <definedName name="pub1_rife">'B. ESP. PROFESSIONALI'!$D$137</definedName>
    <definedName name="pub1_riferibile">'B. ESP. PROFESSIONALI'!$D$139</definedName>
    <definedName name="pub1_tipo">'B. ESP. PROFESSIONALI'!$D$136</definedName>
    <definedName name="pub1_titolo">'B. ESP. PROFESSIONALI'!$D$135</definedName>
    <definedName name="pub2_anno">'B. ESP. PROFESSIONALI'!$D$144</definedName>
    <definedName name="pub2_rife">'B. ESP. PROFESSIONALI'!$D$143</definedName>
    <definedName name="pub2_riferibile">'B. ESP. PROFESSIONALI'!$D$145</definedName>
    <definedName name="pub2_tipo">'B. ESP. PROFESSIONALI'!$D$142</definedName>
    <definedName name="pub2_titolo">'B. ESP. PROFESSIONALI'!$D$141</definedName>
    <definedName name="pub3_anno">'B. ESP. PROFESSIONALI'!$D$150</definedName>
    <definedName name="pub3_rife">'B. ESP. PROFESSIONALI'!$D$149</definedName>
    <definedName name="pub3_riferibile">'B. ESP. PROFESSIONALI'!$D$151</definedName>
    <definedName name="pub3_tipo">'B. ESP. PROFESSIONALI'!$D$148</definedName>
    <definedName name="pub3_titolo">'B. ESP. PROFESSIONALI'!$D$147</definedName>
    <definedName name="pub4_anno">'B. ESP. PROFESSIONALI'!$D$156</definedName>
    <definedName name="pub4_rife">'B. ESP. PROFESSIONALI'!$D$155</definedName>
    <definedName name="pub4_riferibile">'B. ESP. PROFESSIONALI'!$D$157</definedName>
    <definedName name="pub4_tipo">'B. ESP. PROFESSIONALI'!$D$154</definedName>
    <definedName name="pub4_titolo">'B. ESP. PROFESSIONALI'!$D$153</definedName>
    <definedName name="pub5_anno">'B. ESP. PROFESSIONALI'!$D$162</definedName>
    <definedName name="pub5_rife">'B. ESP. PROFESSIONALI'!$D$161</definedName>
    <definedName name="pub5_riferibile">'B. ESP. PROFESSIONALI'!$D$163</definedName>
    <definedName name="pub5_tipo">'B. ESP. PROFESSIONALI'!$D$160</definedName>
    <definedName name="pub5_titolo">'B. ESP. PROFESSIONALI'!$D$159</definedName>
    <definedName name="ruolo_proj">ELENCHI!$G$29:$G$35</definedName>
    <definedName name="sesso">ANAGRAFICA!$D$13</definedName>
    <definedName name="SMART_CITIES_AND_COMMUNITIES">ELENCHI!$B$42:$B$49</definedName>
    <definedName name="spec_principale">ANAGRAFICA!$D$53</definedName>
    <definedName name="spec_secondaria">ANAGRAFICA!$D$58</definedName>
    <definedName name="stato_nascita">ANAGRAFICA!$D$15</definedName>
    <definedName name="TECNOLOGIE_INDUSTRIALI_ABILITANTI">ELENCHI!$B$9</definedName>
    <definedName name="telefono">ANAGRAFICA!$D$34</definedName>
    <definedName name="tempo_proj">ELENCHI!$G$8:$G$12</definedName>
    <definedName name="_xlnm.Print_Titles" localSheetId="1">'A. CURSUS STUDIORUM'!$6:$8</definedName>
    <definedName name="_xlnm.Print_Titles" localSheetId="2">'B. ESP. PROFESSIONALI'!$6:$8</definedName>
    <definedName name="_xlnm.Print_Titles" localSheetId="3">'C. ESP. VALUTAZIONE'!$6:$8</definedName>
    <definedName name="_xlnm.Print_Titles" localSheetId="4">MOTIVAZIONI!$6:$8</definedName>
  </definedNames>
  <calcPr calcId="125725"/>
</workbook>
</file>

<file path=xl/calcChain.xml><?xml version="1.0" encoding="utf-8"?>
<calcChain xmlns="http://schemas.openxmlformats.org/spreadsheetml/2006/main">
  <c r="HT2" i="8"/>
  <c r="HO2"/>
  <c r="HJ2"/>
  <c r="HE2"/>
  <c r="GZ2"/>
  <c r="GS2"/>
  <c r="GH2"/>
  <c r="FW2"/>
  <c r="FL2"/>
  <c r="FA2"/>
  <c r="EP2"/>
  <c r="EE2"/>
  <c r="DT2"/>
  <c r="DI2"/>
  <c r="CX2"/>
  <c r="GR2"/>
  <c r="GG2"/>
  <c r="FV2"/>
  <c r="FK2"/>
  <c r="EZ2"/>
  <c r="EO2"/>
  <c r="ED2"/>
  <c r="DS2"/>
  <c r="DH2"/>
  <c r="CW2"/>
  <c r="IV2"/>
  <c r="IU2"/>
  <c r="IT2"/>
  <c r="IS2"/>
  <c r="IR2"/>
  <c r="IQ2"/>
  <c r="IP2"/>
  <c r="IO2"/>
  <c r="IN2"/>
  <c r="IM2"/>
  <c r="IL2"/>
  <c r="IK2"/>
  <c r="IJ2"/>
  <c r="II2"/>
  <c r="IH2"/>
  <c r="IG2"/>
  <c r="IF2"/>
  <c r="IE2"/>
  <c r="ID2"/>
  <c r="IC2"/>
  <c r="IB2"/>
  <c r="IA2"/>
  <c r="HZ2"/>
  <c r="HY2"/>
  <c r="HX2"/>
  <c r="HW2"/>
  <c r="HV2"/>
  <c r="HU2"/>
  <c r="HS2"/>
  <c r="HR2"/>
  <c r="HQ2"/>
  <c r="HP2"/>
  <c r="HN2"/>
  <c r="HM2"/>
  <c r="HL2"/>
  <c r="HK2"/>
  <c r="HI2"/>
  <c r="HH2"/>
  <c r="HG2"/>
  <c r="HF2"/>
  <c r="HD2"/>
  <c r="HC2"/>
  <c r="HB2"/>
  <c r="HA2"/>
  <c r="GY2"/>
  <c r="GX2"/>
  <c r="GW2"/>
  <c r="GV2"/>
  <c r="GU2"/>
  <c r="GT2"/>
  <c r="GQ2"/>
  <c r="GP2"/>
  <c r="GO2"/>
  <c r="GN2"/>
  <c r="GM2"/>
  <c r="GL2"/>
  <c r="GK2"/>
  <c r="GJ2"/>
  <c r="GI2"/>
  <c r="GF2"/>
  <c r="GE2"/>
  <c r="GD2"/>
  <c r="GC2"/>
  <c r="GB2"/>
  <c r="GA2"/>
  <c r="FZ2"/>
  <c r="FY2"/>
  <c r="FX2"/>
  <c r="FU2"/>
  <c r="FT2"/>
  <c r="FS2"/>
  <c r="FR2"/>
  <c r="FQ2"/>
  <c r="FP2"/>
  <c r="FO2"/>
  <c r="FN2"/>
  <c r="FM2"/>
  <c r="FJ2"/>
  <c r="FI2"/>
  <c r="FH2"/>
  <c r="FG2"/>
  <c r="FF2"/>
  <c r="FE2"/>
  <c r="FD2"/>
  <c r="FC2"/>
  <c r="FB2"/>
  <c r="EY2"/>
  <c r="EX2"/>
  <c r="EW2"/>
  <c r="EV2"/>
  <c r="EU2"/>
  <c r="ET2"/>
  <c r="ES2"/>
  <c r="ER2"/>
  <c r="EQ2"/>
  <c r="EN2"/>
  <c r="EM2"/>
  <c r="EL2"/>
  <c r="EK2"/>
  <c r="EJ2"/>
  <c r="EI2"/>
  <c r="EH2"/>
  <c r="EG2"/>
  <c r="EF2"/>
  <c r="EC2"/>
  <c r="EB2"/>
  <c r="EA2"/>
  <c r="DZ2"/>
  <c r="DY2"/>
  <c r="DX2"/>
  <c r="DW2"/>
  <c r="DV2"/>
  <c r="DU2"/>
  <c r="DR2"/>
  <c r="DQ2"/>
  <c r="DP2"/>
  <c r="DO2"/>
  <c r="DN2"/>
  <c r="DM2"/>
  <c r="DL2"/>
  <c r="DK2"/>
  <c r="DJ2"/>
  <c r="DG2"/>
  <c r="DF2"/>
  <c r="DE2"/>
  <c r="DD2"/>
  <c r="DC2"/>
  <c r="DB2"/>
  <c r="DA2"/>
  <c r="CZ2"/>
  <c r="CY2"/>
  <c r="CV2"/>
  <c r="CU2"/>
  <c r="CT2"/>
  <c r="CS2"/>
  <c r="CR2"/>
  <c r="CP2"/>
  <c r="CQ2"/>
  <c r="CO2"/>
  <c r="CN2"/>
  <c r="CM2"/>
  <c r="CL2"/>
  <c r="CK2"/>
  <c r="CJ2"/>
  <c r="CI2"/>
  <c r="CH2"/>
  <c r="CG2"/>
  <c r="CF2"/>
  <c r="CE2"/>
  <c r="CD2"/>
  <c r="CC2"/>
  <c r="CB2"/>
  <c r="CA2"/>
  <c r="BZ2"/>
  <c r="BY2"/>
  <c r="BX2"/>
  <c r="BW2"/>
  <c r="BV2"/>
  <c r="BU2"/>
  <c r="BT2"/>
  <c r="BS2"/>
  <c r="BR2"/>
  <c r="BQ2"/>
  <c r="BP2"/>
  <c r="BO2"/>
  <c r="BN2"/>
  <c r="BM2"/>
  <c r="BL2"/>
  <c r="BK2"/>
  <c r="BJ2"/>
  <c r="BI2"/>
  <c r="BH2"/>
  <c r="BG2"/>
  <c r="BF2"/>
  <c r="BE2"/>
  <c r="BD2"/>
  <c r="BC2"/>
  <c r="BB2"/>
  <c r="BA2"/>
  <c r="AZ2"/>
  <c r="AY2"/>
  <c r="AX2"/>
  <c r="AW2"/>
  <c r="AV2"/>
  <c r="AU2"/>
  <c r="AT2"/>
  <c r="AS2"/>
  <c r="AR2"/>
  <c r="AQ2"/>
  <c r="AO2"/>
  <c r="AP2"/>
  <c r="AN2"/>
  <c r="AM2"/>
  <c r="AL2"/>
  <c r="AK2"/>
  <c r="AJ2"/>
  <c r="AH2"/>
  <c r="AG2"/>
  <c r="AF2"/>
  <c r="AI2"/>
  <c r="AE2"/>
  <c r="AD2"/>
  <c r="AC2"/>
  <c r="AB2"/>
  <c r="AA2"/>
  <c r="Z2"/>
  <c r="Y2"/>
  <c r="X2"/>
  <c r="W2"/>
  <c r="V2"/>
  <c r="U2"/>
  <c r="T2"/>
  <c r="S2"/>
  <c r="R2"/>
  <c r="Q2"/>
  <c r="P2"/>
  <c r="O2"/>
  <c r="M2"/>
  <c r="N2"/>
  <c r="L2"/>
  <c r="K2"/>
  <c r="I2"/>
  <c r="J2"/>
  <c r="H2"/>
  <c r="G2"/>
  <c r="F2"/>
  <c r="E2"/>
  <c r="D2"/>
  <c r="C2"/>
  <c r="B2"/>
  <c r="A2"/>
  <c r="D53" i="6"/>
  <c r="D14"/>
  <c r="D52"/>
  <c r="D51"/>
  <c r="D50"/>
  <c r="D82"/>
  <c r="D81"/>
  <c r="D80"/>
  <c r="D79"/>
  <c r="D78"/>
  <c r="D77"/>
  <c r="D76"/>
  <c r="D75"/>
  <c r="D74"/>
  <c r="D73"/>
  <c r="D72"/>
  <c r="D71"/>
  <c r="D70"/>
  <c r="D69"/>
  <c r="D68"/>
  <c r="D63"/>
  <c r="D62"/>
  <c r="D61"/>
  <c r="D60"/>
  <c r="D59"/>
  <c r="D58"/>
  <c r="D57"/>
  <c r="D56"/>
  <c r="D55"/>
  <c r="D43"/>
  <c r="D42"/>
  <c r="D41"/>
  <c r="D40"/>
  <c r="D39"/>
  <c r="D38"/>
  <c r="D37"/>
  <c r="D36"/>
  <c r="D35"/>
  <c r="D34"/>
  <c r="D33"/>
  <c r="D32"/>
  <c r="D31"/>
  <c r="D30"/>
  <c r="D29"/>
  <c r="D24" l="1"/>
  <c r="D23"/>
  <c r="D22"/>
  <c r="D21"/>
  <c r="D20"/>
  <c r="D19"/>
  <c r="D18"/>
  <c r="D17"/>
  <c r="D16"/>
  <c r="D13"/>
  <c r="D12"/>
  <c r="D11"/>
  <c r="D4" l="1"/>
  <c r="D3"/>
  <c r="D2"/>
  <c r="D1"/>
  <c r="D4" i="5"/>
  <c r="D3"/>
  <c r="D2"/>
  <c r="D1"/>
  <c r="D4" i="4"/>
  <c r="D3"/>
  <c r="D2"/>
  <c r="D1"/>
  <c r="D4" i="3"/>
  <c r="D3"/>
  <c r="D2"/>
  <c r="D1"/>
  <c r="D7" i="2" l="1"/>
  <c r="D7" i="6" l="1"/>
  <c r="D7" i="5"/>
  <c r="D7" i="4"/>
  <c r="D7" i="3"/>
</calcChain>
</file>

<file path=xl/comments1.xml><?xml version="1.0" encoding="utf-8"?>
<comments xmlns="http://schemas.openxmlformats.org/spreadsheetml/2006/main">
  <authors>
    <author>Carlo Borelli</author>
  </authors>
  <commentList>
    <comment ref="D7" authorId="0">
      <text>
        <r>
          <rPr>
            <sz val="9"/>
            <color indexed="81"/>
            <rFont val="Tahoma"/>
            <family val="2"/>
          </rPr>
          <t>Campo a compilazione automatica</t>
        </r>
      </text>
    </comment>
    <comment ref="D11" authorId="0">
      <text>
        <r>
          <rPr>
            <sz val="9"/>
            <color indexed="81"/>
            <rFont val="Tahoma"/>
            <family val="2"/>
          </rPr>
          <t>Indicare il proprio nome</t>
        </r>
      </text>
    </comment>
    <comment ref="D12" authorId="0">
      <text>
        <r>
          <rPr>
            <sz val="9"/>
            <color indexed="81"/>
            <rFont val="Tahoma"/>
            <family val="2"/>
          </rPr>
          <t>Indicare il proprio cognome</t>
        </r>
      </text>
    </comment>
    <comment ref="D13" authorId="0">
      <text>
        <r>
          <rPr>
            <sz val="9"/>
            <color indexed="81"/>
            <rFont val="Tahoma"/>
            <family val="2"/>
          </rPr>
          <t>Utilizzare la tendina per selezionare il proprio sesso</t>
        </r>
      </text>
    </comment>
    <comment ref="D15" authorId="0">
      <text>
        <r>
          <rPr>
            <sz val="9"/>
            <color indexed="81"/>
            <rFont val="Tahoma"/>
            <family val="2"/>
          </rPr>
          <t>Indicare lo Stato in cui si è nati</t>
        </r>
      </text>
    </comment>
    <comment ref="D16" authorId="0">
      <text>
        <r>
          <rPr>
            <sz val="9"/>
            <color indexed="81"/>
            <rFont val="Tahoma"/>
            <family val="2"/>
          </rPr>
          <t>Indicare il comune in cui si è nati</t>
        </r>
      </text>
    </comment>
    <comment ref="D17" authorId="0">
      <text>
        <r>
          <rPr>
            <sz val="9"/>
            <color indexed="81"/>
            <rFont val="Tahoma"/>
            <family val="2"/>
          </rPr>
          <t>Indicare la provincia in cui si è nati (per Stati esteri indicare "EE")</t>
        </r>
      </text>
    </comment>
    <comment ref="D18" authorId="0">
      <text>
        <r>
          <rPr>
            <sz val="9"/>
            <color indexed="81"/>
            <rFont val="Tahoma"/>
            <family val="2"/>
          </rPr>
          <t xml:space="preserve">Indicare la data di nascita utilizzando il formato </t>
        </r>
        <r>
          <rPr>
            <b/>
            <sz val="9"/>
            <color indexed="81"/>
            <rFont val="Tahoma"/>
            <family val="2"/>
          </rPr>
          <t>gg/mm/aaaa</t>
        </r>
      </text>
    </comment>
    <comment ref="D20" authorId="0">
      <text>
        <r>
          <rPr>
            <sz val="9"/>
            <color indexed="81"/>
            <rFont val="Tahoma"/>
            <family val="2"/>
          </rPr>
          <t>Indicare l'indirizzo in cui si risiede</t>
        </r>
      </text>
    </comment>
    <comment ref="D21" authorId="0">
      <text>
        <r>
          <rPr>
            <sz val="9"/>
            <color indexed="81"/>
            <rFont val="Tahoma"/>
            <family val="2"/>
          </rPr>
          <t>Indicare il comune in cui si risiede</t>
        </r>
      </text>
    </comment>
    <comment ref="D22" authorId="0">
      <text>
        <r>
          <rPr>
            <sz val="9"/>
            <color indexed="81"/>
            <rFont val="Tahoma"/>
            <family val="2"/>
          </rPr>
          <t>Indicare il CAP del comune in cui si risiede</t>
        </r>
      </text>
    </comment>
    <comment ref="D23" authorId="0">
      <text>
        <r>
          <rPr>
            <sz val="9"/>
            <color indexed="81"/>
            <rFont val="Tahoma"/>
            <family val="2"/>
          </rPr>
          <t>Indicare la provincia in cui si risiede (per Stati esteri indicare "EE")</t>
        </r>
      </text>
    </comment>
    <comment ref="D25" authorId="0">
      <text>
        <r>
          <rPr>
            <sz val="9"/>
            <color indexed="81"/>
            <rFont val="Tahoma"/>
            <family val="2"/>
          </rPr>
          <t>Indicare solo se diverso da quello di residenza</t>
        </r>
      </text>
    </comment>
    <comment ref="D26" authorId="0">
      <text>
        <r>
          <rPr>
            <sz val="9"/>
            <color indexed="81"/>
            <rFont val="Tahoma"/>
            <family val="2"/>
          </rPr>
          <t>Indicare solo se diverso da quello di residenza</t>
        </r>
      </text>
    </comment>
    <comment ref="D27" authorId="0">
      <text>
        <r>
          <rPr>
            <sz val="9"/>
            <color indexed="81"/>
            <rFont val="Tahoma"/>
            <family val="2"/>
          </rPr>
          <t>Indicare solo se diverso da quello di residenza</t>
        </r>
      </text>
    </comment>
    <comment ref="D28" authorId="0">
      <text>
        <r>
          <rPr>
            <sz val="9"/>
            <color indexed="81"/>
            <rFont val="Tahoma"/>
            <family val="2"/>
          </rPr>
          <t>Indicare solo se diversa da quella di residenza</t>
        </r>
      </text>
    </comment>
    <comment ref="D30" authorId="0">
      <text>
        <r>
          <rPr>
            <sz val="9"/>
            <color indexed="81"/>
            <rFont val="Tahoma"/>
            <family val="2"/>
          </rPr>
          <t>Indicare il proprio codice fiscale personale</t>
        </r>
      </text>
    </comment>
    <comment ref="D31" authorId="0">
      <text>
        <r>
          <rPr>
            <sz val="9"/>
            <color indexed="81"/>
            <rFont val="Tahoma"/>
            <family val="2"/>
          </rPr>
          <t>Indicare la propria partita IVA, che deve essere attiva al momento della presentazione della domanda</t>
        </r>
      </text>
    </comment>
    <comment ref="D32" authorId="0">
      <text>
        <r>
          <rPr>
            <sz val="9"/>
            <color indexed="81"/>
            <rFont val="Tahoma"/>
            <family val="2"/>
          </rPr>
          <t>Se nella cella precedente si è indicata la partita IVA di ditte individuali, studi professionali associati o società tra professionisti, indicarne la denominazione</t>
        </r>
      </text>
    </comment>
    <comment ref="D34" authorId="0">
      <text>
        <r>
          <rPr>
            <sz val="9"/>
            <color indexed="81"/>
            <rFont val="Tahoma"/>
            <family val="2"/>
          </rPr>
          <t>Indicare il proprio numero di telefono</t>
        </r>
      </text>
    </comment>
    <comment ref="D35" authorId="0">
      <text>
        <r>
          <rPr>
            <sz val="9"/>
            <color indexed="81"/>
            <rFont val="Tahoma"/>
            <family val="2"/>
          </rPr>
          <t>Indicare il proprio numero di cellulare</t>
        </r>
      </text>
    </comment>
    <comment ref="D36" authorId="0">
      <text>
        <r>
          <rPr>
            <sz val="9"/>
            <color indexed="81"/>
            <rFont val="Tahoma"/>
            <family val="2"/>
          </rPr>
          <t>Indicare - se disponibile - il proprio numero di fax</t>
        </r>
      </text>
    </comment>
    <comment ref="D37" authorId="0">
      <text>
        <r>
          <rPr>
            <sz val="9"/>
            <color indexed="81"/>
            <rFont val="Tahoma"/>
            <family val="2"/>
          </rPr>
          <t>Indicare il proprio indirizzo di posta elettronica</t>
        </r>
      </text>
    </comment>
    <comment ref="D38" authorId="0">
      <text>
        <r>
          <rPr>
            <sz val="9"/>
            <color indexed="81"/>
            <rFont val="Tahoma"/>
            <family val="2"/>
          </rPr>
          <t>Indicare il proprio indirizzo di Posta Elettronica Certificata (PEC)</t>
        </r>
      </text>
    </comment>
    <comment ref="D42" authorId="0">
      <text>
        <r>
          <rPr>
            <sz val="9"/>
            <color indexed="81"/>
            <rFont val="Tahoma"/>
            <family val="2"/>
          </rPr>
          <t>Indicare la propria lingua madre</t>
        </r>
      </text>
    </comment>
    <comment ref="D43" authorId="0">
      <text>
        <r>
          <rPr>
            <sz val="9"/>
            <color indexed="81"/>
            <rFont val="Tahoma"/>
            <family val="2"/>
          </rPr>
          <t>Indicare - se conosciuta - una prima lingua straniera</t>
        </r>
      </text>
    </comment>
    <comment ref="D44" authorId="0">
      <text>
        <r>
          <rPr>
            <sz val="9"/>
            <color indexed="81"/>
            <rFont val="Tahoma"/>
            <family val="2"/>
          </rPr>
          <t>Utilizzare la tendina per selezionare il livello di conoscenza della lingua eventualmente indicata nella cella precedente</t>
        </r>
      </text>
    </comment>
    <comment ref="D45" authorId="0">
      <text>
        <r>
          <rPr>
            <sz val="9"/>
            <color indexed="81"/>
            <rFont val="Tahoma"/>
            <family val="2"/>
          </rPr>
          <t>Indicare - se conosciuta - una seconda lingua straniera</t>
        </r>
      </text>
    </comment>
    <comment ref="D46" authorId="0">
      <text>
        <r>
          <rPr>
            <sz val="9"/>
            <color indexed="81"/>
            <rFont val="Tahoma"/>
            <family val="2"/>
          </rPr>
          <t>Utilizzare la tendina per selezionare il livello di conoscenza della lingua eventualmente indicata nella cella precedente</t>
        </r>
      </text>
    </comment>
    <comment ref="D47" authorId="0">
      <text>
        <r>
          <rPr>
            <sz val="9"/>
            <color indexed="81"/>
            <rFont val="Tahoma"/>
            <family val="2"/>
          </rPr>
          <t>Indicare - se conosciuta - una terza lingua straniera</t>
        </r>
      </text>
    </comment>
    <comment ref="D48" authorId="0">
      <text>
        <r>
          <rPr>
            <sz val="9"/>
            <color indexed="81"/>
            <rFont val="Tahoma"/>
            <family val="2"/>
          </rPr>
          <t>Utilizzare la tendina per selezionare il livello di conoscenza della lingua eventualmente indicata nella cella precedente</t>
        </r>
      </text>
    </comment>
    <comment ref="D53" authorId="0">
      <text>
        <r>
          <rPr>
            <sz val="9"/>
            <color indexed="81"/>
            <rFont val="Tahoma"/>
            <family val="2"/>
          </rPr>
          <t>Utilizzare la tendina per selezionare la macro-area principale per cui ci si candida</t>
        </r>
      </text>
    </comment>
    <comment ref="D54" authorId="0">
      <text>
        <r>
          <rPr>
            <sz val="9"/>
            <color indexed="81"/>
            <rFont val="Tahoma"/>
            <family val="2"/>
          </rPr>
          <t>Utilizzare la tendina per selezionare, nell'ambito della macro-area principale scelta, la sotto-area principale per cui ci si candida</t>
        </r>
      </text>
    </comment>
    <comment ref="D55" authorId="0">
      <text>
        <r>
          <rPr>
            <sz val="9"/>
            <color indexed="81"/>
            <rFont val="Tahoma"/>
            <family val="2"/>
          </rPr>
          <t>Se si vuole, utilizzare la tendina per selezionare, nell'ambito della macro-area principale scelta, la sotto-area secondaria per cui ci si candida</t>
        </r>
      </text>
    </comment>
    <comment ref="D56" authorId="0">
      <text>
        <r>
          <rPr>
            <sz val="9"/>
            <color indexed="81"/>
            <rFont val="Tahoma"/>
            <family val="2"/>
          </rPr>
          <t>Se si vuole, utilizzare la tendina per selezionare, nell'ambito della macro-area principale scelta, la sotto-area terziaria per cui ci si candida</t>
        </r>
      </text>
    </comment>
    <comment ref="D58" authorId="0">
      <text>
        <r>
          <rPr>
            <sz val="9"/>
            <color indexed="81"/>
            <rFont val="Tahoma"/>
            <family val="2"/>
          </rPr>
          <t>Se si vuole, utilizzare la tendina per selezionare la macro-area secondaria per cui ci si candida. Eventualmente, qualora si ritenga di avere una competenza trasversale nell'ambito di una data macro-area, può coincidere con la macro-area principale indicata sopra</t>
        </r>
      </text>
    </comment>
    <comment ref="D59" authorId="0">
      <text>
        <r>
          <rPr>
            <sz val="9"/>
            <color indexed="81"/>
            <rFont val="Tahoma"/>
            <family val="2"/>
          </rPr>
          <t>Utilizzare la tendina per selezionare, nell'ambito della macro-area secondaria scelta, la sotto-area principale per cui ci si candida</t>
        </r>
      </text>
    </comment>
    <comment ref="D60" authorId="0">
      <text>
        <r>
          <rPr>
            <sz val="9"/>
            <color indexed="81"/>
            <rFont val="Tahoma"/>
            <family val="2"/>
          </rPr>
          <t>Se si vuole, utilizzare la tendina per selezionare, nell'ambito della macro-area secondaria scelta, la sotto-area secondaria per cui ci si candida</t>
        </r>
      </text>
    </comment>
    <comment ref="D61" authorId="0">
      <text>
        <r>
          <rPr>
            <sz val="9"/>
            <color indexed="81"/>
            <rFont val="Tahoma"/>
            <family val="2"/>
          </rPr>
          <t>Se si vuole, utilizzare la tendina per selezionare, nell'ambito della macro-area secondaria scelta, la sotto-area terziaria per cui ci si candida</t>
        </r>
      </text>
    </comment>
  </commentList>
</comments>
</file>

<file path=xl/comments2.xml><?xml version="1.0" encoding="utf-8"?>
<comments xmlns="http://schemas.openxmlformats.org/spreadsheetml/2006/main">
  <authors>
    <author>Carlo Borelli</author>
    <author>Carlo F. Borelli</author>
  </authors>
  <commentList>
    <comment ref="D7" authorId="0">
      <text>
        <r>
          <rPr>
            <sz val="9"/>
            <color indexed="81"/>
            <rFont val="Tahoma"/>
            <family val="2"/>
          </rPr>
          <t>Campo a compilazione automatica</t>
        </r>
      </text>
    </comment>
    <comment ref="D11" authorId="1">
      <text>
        <r>
          <rPr>
            <sz val="9"/>
            <color indexed="81"/>
            <rFont val="Tahoma"/>
            <family val="2"/>
          </rPr>
          <t>Utilizzare la tendina per selezionare il tipo di laurea conseguita</t>
        </r>
      </text>
    </comment>
    <comment ref="D12" authorId="1">
      <text>
        <r>
          <rPr>
            <sz val="9"/>
            <color indexed="81"/>
            <rFont val="Tahoma"/>
            <family val="2"/>
          </rPr>
          <t>Indicare la materia in cui si è conseguita la laurea (p.e. Ingegneria Meccanica)</t>
        </r>
      </text>
    </comment>
    <comment ref="D13" authorId="1">
      <text>
        <r>
          <rPr>
            <sz val="9"/>
            <color indexed="81"/>
            <rFont val="Tahoma"/>
            <family val="2"/>
          </rPr>
          <t>Indicare l'anno di conseguimento della laurea</t>
        </r>
      </text>
    </comment>
    <comment ref="D14" authorId="1">
      <text>
        <r>
          <rPr>
            <sz val="9"/>
            <color indexed="81"/>
            <rFont val="Tahoma"/>
            <family val="2"/>
          </rPr>
          <t>Indicare l'Ateneo presso cui si è conseguita la laurea (p.e. Università degli Studi di Milano)</t>
        </r>
      </text>
    </comment>
    <comment ref="D15" authorId="1">
      <text>
        <r>
          <rPr>
            <sz val="9"/>
            <color indexed="81"/>
            <rFont val="Tahoma"/>
            <family val="2"/>
          </rPr>
          <t>Indicare il titolo della tesi di laurea</t>
        </r>
      </text>
    </comment>
    <comment ref="D16" authorId="1">
      <text>
        <r>
          <rPr>
            <sz val="9"/>
            <color indexed="81"/>
            <rFont val="Tahoma"/>
            <family val="2"/>
          </rPr>
          <t>Indicare il voto conseguito dando evidenza anche al punteggio massimo conseguibile (p.e. 105/110 o 110/110 e lode)</t>
        </r>
      </text>
    </comment>
    <comment ref="D18" authorId="1">
      <text>
        <r>
          <rPr>
            <sz val="9"/>
            <color indexed="81"/>
            <rFont val="Tahoma"/>
            <family val="2"/>
          </rPr>
          <t>Qualora la laurea conseguita sia di tipo "Specialistico", indicare la materia in cui si è conseguita la laurea di primo livello</t>
        </r>
      </text>
    </comment>
    <comment ref="D19" authorId="1">
      <text>
        <r>
          <rPr>
            <sz val="9"/>
            <color indexed="81"/>
            <rFont val="Tahoma"/>
            <family val="2"/>
          </rPr>
          <t>Indicare l'anno di conseguimento della laurea di primo livello</t>
        </r>
      </text>
    </comment>
    <comment ref="D20" authorId="1">
      <text>
        <r>
          <rPr>
            <sz val="9"/>
            <color indexed="81"/>
            <rFont val="Tahoma"/>
            <family val="2"/>
          </rPr>
          <t>Indicare l'Ateneo presso cui si è conseguita la laurea di primo livello (p.e. Università degli Studi di Milano)</t>
        </r>
      </text>
    </comment>
    <comment ref="D21" authorId="1">
      <text>
        <r>
          <rPr>
            <sz val="9"/>
            <color indexed="81"/>
            <rFont val="Tahoma"/>
            <family val="2"/>
          </rPr>
          <t>Indicare il titolo della tesi di laurea di primo livello</t>
        </r>
      </text>
    </comment>
    <comment ref="D23" authorId="1">
      <text>
        <r>
          <rPr>
            <sz val="9"/>
            <color indexed="81"/>
            <rFont val="Tahoma"/>
            <family val="2"/>
          </rPr>
          <t>Utilizzare la tendina per selezionare il tipo di laurea conseguita</t>
        </r>
      </text>
    </comment>
    <comment ref="D24" authorId="1">
      <text>
        <r>
          <rPr>
            <sz val="9"/>
            <color indexed="81"/>
            <rFont val="Tahoma"/>
            <family val="2"/>
          </rPr>
          <t>Indicare la materia in cui si è conseguita la laurea (p.e. Ingegneria Meccanica)</t>
        </r>
      </text>
    </comment>
    <comment ref="D25" authorId="1">
      <text>
        <r>
          <rPr>
            <sz val="9"/>
            <color indexed="81"/>
            <rFont val="Tahoma"/>
            <family val="2"/>
          </rPr>
          <t>Indicare l'anno di conseguimento della laurea</t>
        </r>
      </text>
    </comment>
    <comment ref="D26" authorId="1">
      <text>
        <r>
          <rPr>
            <sz val="9"/>
            <color indexed="81"/>
            <rFont val="Tahoma"/>
            <family val="2"/>
          </rPr>
          <t>Indicare l'Ateneo presso cui si è conseguita la laurea (p.e. Università degli Studi di Milano)</t>
        </r>
      </text>
    </comment>
    <comment ref="D27" authorId="1">
      <text>
        <r>
          <rPr>
            <sz val="9"/>
            <color indexed="81"/>
            <rFont val="Tahoma"/>
            <family val="2"/>
          </rPr>
          <t>Indicare il titolo della tesi di laurea</t>
        </r>
      </text>
    </comment>
    <comment ref="D28" authorId="1">
      <text>
        <r>
          <rPr>
            <sz val="9"/>
            <color indexed="81"/>
            <rFont val="Tahoma"/>
            <family val="2"/>
          </rPr>
          <t>Indicare il voto conseguito dando evidenza anche al punteggio massimo conseguibile (p.e. 105/110 o 110/110 e lode)</t>
        </r>
      </text>
    </comment>
    <comment ref="D30" authorId="1">
      <text>
        <r>
          <rPr>
            <sz val="9"/>
            <color indexed="81"/>
            <rFont val="Tahoma"/>
            <family val="2"/>
          </rPr>
          <t>Qualora la laurea conseguita sia di tipo "Specialistico", indicare la materia in cui si è conseguita la laurea di primo livello</t>
        </r>
      </text>
    </comment>
    <comment ref="D31" authorId="1">
      <text>
        <r>
          <rPr>
            <sz val="9"/>
            <color indexed="81"/>
            <rFont val="Tahoma"/>
            <family val="2"/>
          </rPr>
          <t>Indicare l'anno di conseguimento della laurea di primo livello</t>
        </r>
      </text>
    </comment>
    <comment ref="D32" authorId="1">
      <text>
        <r>
          <rPr>
            <sz val="9"/>
            <color indexed="81"/>
            <rFont val="Tahoma"/>
            <family val="2"/>
          </rPr>
          <t>Indicare l'Ateneo presso cui si è conseguita la laurea di primo livello (p.e. Università degli Studi di Milano)</t>
        </r>
      </text>
    </comment>
    <comment ref="D33" authorId="1">
      <text>
        <r>
          <rPr>
            <sz val="9"/>
            <color indexed="81"/>
            <rFont val="Tahoma"/>
            <family val="2"/>
          </rPr>
          <t>Indicare il titolo della tesi di laurea di primo livello</t>
        </r>
      </text>
    </comment>
    <comment ref="D37" authorId="1">
      <text>
        <r>
          <rPr>
            <sz val="9"/>
            <color indexed="81"/>
            <rFont val="Tahoma"/>
            <family val="2"/>
          </rPr>
          <t>Indicare la materia dell'eventuale dottorato conseguito (p.e. Ingegneria Meccanica)</t>
        </r>
      </text>
    </comment>
    <comment ref="D38" authorId="1">
      <text>
        <r>
          <rPr>
            <sz val="9"/>
            <color indexed="81"/>
            <rFont val="Tahoma"/>
            <family val="2"/>
          </rPr>
          <t>Indicare l'anno di conseguimento dell'eventuale dottorato</t>
        </r>
      </text>
    </comment>
    <comment ref="D39" authorId="1">
      <text>
        <r>
          <rPr>
            <sz val="9"/>
            <color indexed="81"/>
            <rFont val="Tahoma"/>
            <family val="2"/>
          </rPr>
          <t>Indicare l'Ateneo presso cui si è conseguito l'eventuale dottorato (p.e. Università degli Studi di Milano)</t>
        </r>
      </text>
    </comment>
    <comment ref="D40" authorId="1">
      <text>
        <r>
          <rPr>
            <sz val="9"/>
            <color indexed="81"/>
            <rFont val="Tahoma"/>
            <family val="2"/>
          </rPr>
          <t>Indicare il titolo dell'eventuale tesi di dottorato</t>
        </r>
      </text>
    </comment>
    <comment ref="D41" authorId="1">
      <text>
        <r>
          <rPr>
            <sz val="9"/>
            <color indexed="81"/>
            <rFont val="Tahoma"/>
            <family val="2"/>
          </rPr>
          <t>Indicare il voto conseguito dando evidenza anche al punteggio massimo conseguibile (p.e. 105/110 o 110/110 e lode)</t>
        </r>
      </text>
    </comment>
    <comment ref="D45" authorId="1">
      <text>
        <r>
          <rPr>
            <sz val="9"/>
            <color indexed="81"/>
            <rFont val="Tahoma"/>
            <family val="2"/>
          </rPr>
          <t>Indicare la materia dell'eventuale master di secondo livello conseguito (p.e. MBA)</t>
        </r>
      </text>
    </comment>
    <comment ref="D46" authorId="1">
      <text>
        <r>
          <rPr>
            <sz val="9"/>
            <color indexed="81"/>
            <rFont val="Tahoma"/>
            <family val="2"/>
          </rPr>
          <t>Indicare l'anno di conseguimento dell'eventuale master di secondo livello</t>
        </r>
      </text>
    </comment>
    <comment ref="D47" authorId="1">
      <text>
        <r>
          <rPr>
            <sz val="9"/>
            <color indexed="81"/>
            <rFont val="Tahoma"/>
            <family val="2"/>
          </rPr>
          <t>Indicare l'Ateneo presso cui si è conseguito l'eventuale master di secondo livello (p.e. Università Bocconi)</t>
        </r>
      </text>
    </comment>
    <comment ref="D48" authorId="1">
      <text>
        <r>
          <rPr>
            <sz val="9"/>
            <color indexed="81"/>
            <rFont val="Tahoma"/>
            <family val="2"/>
          </rPr>
          <t>Indicare il titolo dell'eventuale tesi di master di secondo livello</t>
        </r>
      </text>
    </comment>
    <comment ref="D49" authorId="1">
      <text>
        <r>
          <rPr>
            <sz val="9"/>
            <color indexed="81"/>
            <rFont val="Tahoma"/>
            <family val="2"/>
          </rPr>
          <t>Indicare il voto conseguito dando evidenza anche al punteggio massimo conseguibile (p.e. 105/110 o 110/110 e lode)</t>
        </r>
      </text>
    </comment>
    <comment ref="D54" authorId="1">
      <text>
        <r>
          <rPr>
            <sz val="9"/>
            <color indexed="81"/>
            <rFont val="Tahoma"/>
            <family val="2"/>
          </rPr>
          <t>Indicare il titolo/l'argomento del corso frequentato</t>
        </r>
      </text>
    </comment>
    <comment ref="D55" authorId="1">
      <text>
        <r>
          <rPr>
            <sz val="9"/>
            <color indexed="81"/>
            <rFont val="Tahoma"/>
            <family val="2"/>
          </rPr>
          <t>Indicare l'anno in cui si è completato il corso</t>
        </r>
      </text>
    </comment>
    <comment ref="D56" authorId="1">
      <text>
        <r>
          <rPr>
            <sz val="9"/>
            <color indexed="81"/>
            <rFont val="Tahoma"/>
            <family val="2"/>
          </rPr>
          <t>Indicare la denominazione dell'ente erogatore del corso</t>
        </r>
      </text>
    </comment>
    <comment ref="D57" authorId="1">
      <text>
        <r>
          <rPr>
            <sz val="9"/>
            <color indexed="81"/>
            <rFont val="Tahoma"/>
            <family val="2"/>
          </rPr>
          <t>Indicare la durata in ore del corso frequentato</t>
        </r>
      </text>
    </comment>
    <comment ref="D58" authorId="1">
      <text>
        <r>
          <rPr>
            <sz val="9"/>
            <color indexed="81"/>
            <rFont val="Tahoma"/>
            <family val="2"/>
          </rPr>
          <t>Indicare l'eventuale certificazione conseguita
(p.e. MCP, PMP, PRINCE, Six Sigma, etc.)</t>
        </r>
      </text>
    </comment>
    <comment ref="D60" authorId="1">
      <text>
        <r>
          <rPr>
            <sz val="9"/>
            <color indexed="81"/>
            <rFont val="Tahoma"/>
            <family val="2"/>
          </rPr>
          <t>Indicare il titolo/l'argomento del corso frequentato</t>
        </r>
      </text>
    </comment>
    <comment ref="D61" authorId="1">
      <text>
        <r>
          <rPr>
            <sz val="9"/>
            <color indexed="81"/>
            <rFont val="Tahoma"/>
            <family val="2"/>
          </rPr>
          <t>Indicare l'anno in cui si è completato il corso</t>
        </r>
      </text>
    </comment>
    <comment ref="D62" authorId="1">
      <text>
        <r>
          <rPr>
            <sz val="9"/>
            <color indexed="81"/>
            <rFont val="Tahoma"/>
            <family val="2"/>
          </rPr>
          <t>Indicare la denominazione dell'ente erogatore del corso</t>
        </r>
      </text>
    </comment>
    <comment ref="D63" authorId="1">
      <text>
        <r>
          <rPr>
            <sz val="9"/>
            <color indexed="81"/>
            <rFont val="Tahoma"/>
            <family val="2"/>
          </rPr>
          <t>Indicare la durata in ore del corso frequentato</t>
        </r>
      </text>
    </comment>
    <comment ref="D64" authorId="1">
      <text>
        <r>
          <rPr>
            <sz val="9"/>
            <color indexed="81"/>
            <rFont val="Tahoma"/>
            <family val="2"/>
          </rPr>
          <t>Indicare l'eventuale certificazione conseguita
(p.e. MCP, PMP, PRINCE, Six Sigma, etc.)</t>
        </r>
      </text>
    </comment>
    <comment ref="D66" authorId="1">
      <text>
        <r>
          <rPr>
            <sz val="9"/>
            <color indexed="81"/>
            <rFont val="Tahoma"/>
            <family val="2"/>
          </rPr>
          <t>Indicare il titolo/l'argomento del corso frequentato</t>
        </r>
      </text>
    </comment>
    <comment ref="D67" authorId="1">
      <text>
        <r>
          <rPr>
            <sz val="9"/>
            <color indexed="81"/>
            <rFont val="Tahoma"/>
            <family val="2"/>
          </rPr>
          <t>Indicare l'anno in cui si è completato il corso</t>
        </r>
      </text>
    </comment>
    <comment ref="D68" authorId="1">
      <text>
        <r>
          <rPr>
            <sz val="9"/>
            <color indexed="81"/>
            <rFont val="Tahoma"/>
            <family val="2"/>
          </rPr>
          <t>Indicare la denominazione dell'ente erogatore del corso</t>
        </r>
      </text>
    </comment>
    <comment ref="D69" authorId="1">
      <text>
        <r>
          <rPr>
            <sz val="9"/>
            <color indexed="81"/>
            <rFont val="Tahoma"/>
            <family val="2"/>
          </rPr>
          <t>Indicare la durata in ore del corso frequentato</t>
        </r>
      </text>
    </comment>
    <comment ref="D70" authorId="1">
      <text>
        <r>
          <rPr>
            <sz val="9"/>
            <color indexed="81"/>
            <rFont val="Tahoma"/>
            <family val="2"/>
          </rPr>
          <t>Indicare l'eventuale certificazione conseguita
(p.e. MCP, PMP, PRINCE, Six Sigma, etc.)</t>
        </r>
      </text>
    </comment>
    <comment ref="D72" authorId="1">
      <text>
        <r>
          <rPr>
            <sz val="9"/>
            <color indexed="81"/>
            <rFont val="Tahoma"/>
            <family val="2"/>
          </rPr>
          <t>Indicare il titolo/l'argomento del corso frequentato</t>
        </r>
      </text>
    </comment>
    <comment ref="D73" authorId="1">
      <text>
        <r>
          <rPr>
            <sz val="9"/>
            <color indexed="81"/>
            <rFont val="Tahoma"/>
            <family val="2"/>
          </rPr>
          <t>Indicare l'anno in cui si è completato il corso</t>
        </r>
      </text>
    </comment>
    <comment ref="D74" authorId="1">
      <text>
        <r>
          <rPr>
            <sz val="9"/>
            <color indexed="81"/>
            <rFont val="Tahoma"/>
            <family val="2"/>
          </rPr>
          <t>Indicare la denominazione dell'ente erogatore del corso</t>
        </r>
      </text>
    </comment>
    <comment ref="D75" authorId="1">
      <text>
        <r>
          <rPr>
            <sz val="9"/>
            <color indexed="81"/>
            <rFont val="Tahoma"/>
            <family val="2"/>
          </rPr>
          <t>Indicare la durata in ore del corso frequentato</t>
        </r>
      </text>
    </comment>
    <comment ref="D76" authorId="1">
      <text>
        <r>
          <rPr>
            <sz val="9"/>
            <color indexed="81"/>
            <rFont val="Tahoma"/>
            <family val="2"/>
          </rPr>
          <t>Indicare l'eventuale certificazione conseguita
(p.e. MCP, PMP, PRINCE, Six Sigma, etc.)</t>
        </r>
      </text>
    </comment>
    <comment ref="D78" authorId="1">
      <text>
        <r>
          <rPr>
            <sz val="9"/>
            <color indexed="81"/>
            <rFont val="Tahoma"/>
            <family val="2"/>
          </rPr>
          <t>Indicare il titolo/l'argomento del corso frequentato</t>
        </r>
      </text>
    </comment>
    <comment ref="D79" authorId="1">
      <text>
        <r>
          <rPr>
            <sz val="9"/>
            <color indexed="81"/>
            <rFont val="Tahoma"/>
            <family val="2"/>
          </rPr>
          <t>Indicare l'anno in cui si è completato il corso</t>
        </r>
      </text>
    </comment>
    <comment ref="D80" authorId="1">
      <text>
        <r>
          <rPr>
            <sz val="9"/>
            <color indexed="81"/>
            <rFont val="Tahoma"/>
            <family val="2"/>
          </rPr>
          <t>Indicare la denominazione dell'ente erogatore del corso</t>
        </r>
      </text>
    </comment>
    <comment ref="D81" authorId="1">
      <text>
        <r>
          <rPr>
            <sz val="9"/>
            <color indexed="81"/>
            <rFont val="Tahoma"/>
            <family val="2"/>
          </rPr>
          <t>Indicare la durata in ore del corso frequentato</t>
        </r>
      </text>
    </comment>
    <comment ref="D82" authorId="1">
      <text>
        <r>
          <rPr>
            <sz val="9"/>
            <color indexed="81"/>
            <rFont val="Tahoma"/>
            <family val="2"/>
          </rPr>
          <t>Indicare l'eventuale certificazione conseguita
(p.e. MCP, PMP, PRINCE, Six Sigma, etc.)</t>
        </r>
      </text>
    </comment>
  </commentList>
</comments>
</file>

<file path=xl/comments3.xml><?xml version="1.0" encoding="utf-8"?>
<comments xmlns="http://schemas.openxmlformats.org/spreadsheetml/2006/main">
  <authors>
    <author>Carlo Borelli</author>
    <author>Carlo F. Borelli</author>
  </authors>
  <commentList>
    <comment ref="D7" authorId="0">
      <text>
        <r>
          <rPr>
            <sz val="9"/>
            <color indexed="81"/>
            <rFont val="Tahoma"/>
            <family val="2"/>
          </rPr>
          <t>Campo a compilazione automatica</t>
        </r>
      </text>
    </comment>
    <comment ref="D12" authorId="1">
      <text>
        <r>
          <rPr>
            <sz val="9"/>
            <color indexed="81"/>
            <rFont val="Tahoma"/>
            <family val="2"/>
          </rPr>
          <t xml:space="preserve">Indicare la data di inizio della collaborazione utilizzando il formato </t>
        </r>
        <r>
          <rPr>
            <b/>
            <sz val="9"/>
            <color indexed="81"/>
            <rFont val="Tahoma"/>
            <family val="2"/>
          </rPr>
          <t>gg/mm/aaaa</t>
        </r>
      </text>
    </comment>
    <comment ref="D13" authorId="1">
      <text>
        <r>
          <rPr>
            <sz val="9"/>
            <color indexed="81"/>
            <rFont val="Tahoma"/>
            <family val="2"/>
          </rPr>
          <t xml:space="preserve">Indicare la data di fine della collaborazione utilizzando il formato </t>
        </r>
        <r>
          <rPr>
            <b/>
            <sz val="9"/>
            <color indexed="81"/>
            <rFont val="Tahoma"/>
            <family val="2"/>
          </rPr>
          <t>gg/mm/aaaa</t>
        </r>
        <r>
          <rPr>
            <sz val="9"/>
            <color indexed="81"/>
            <rFont val="Tahoma"/>
            <family val="2"/>
          </rPr>
          <t xml:space="preserve"> oppure indicare "In corso"</t>
        </r>
      </text>
    </comment>
    <comment ref="D14" authorId="0">
      <text>
        <r>
          <rPr>
            <sz val="9"/>
            <color indexed="81"/>
            <rFont val="Tahoma"/>
            <family val="2"/>
          </rPr>
          <t>Indicare la denominazione del datore di lavoro/cliente</t>
        </r>
      </text>
    </comment>
    <comment ref="D15" authorId="0">
      <text>
        <r>
          <rPr>
            <sz val="9"/>
            <color indexed="81"/>
            <rFont val="Tahoma"/>
            <family val="2"/>
          </rPr>
          <t>Indicare il comune in cui ha sede il datore di lavoro/cliente. In caso di sedi multiple indicare quella presso la quale si è operato/si opera</t>
        </r>
      </text>
    </comment>
    <comment ref="D16" authorId="0">
      <text>
        <r>
          <rPr>
            <sz val="9"/>
            <color indexed="81"/>
            <rFont val="Tahoma"/>
            <family val="2"/>
          </rPr>
          <t>Indicare la provincia in cui ha sede il datore di lavoro/cliente. In caso di sedi multiple indicare quella presso la quale si è operato/si opera</t>
        </r>
      </text>
    </comment>
    <comment ref="D17" authorId="0">
      <text>
        <r>
          <rPr>
            <sz val="9"/>
            <color indexed="81"/>
            <rFont val="Tahoma"/>
            <family val="2"/>
          </rPr>
          <t>Utilizzare la tendina per selezionare il tipo e la dimensione del datore di lavoro/cliente</t>
        </r>
      </text>
    </comment>
    <comment ref="D18" authorId="0">
      <text>
        <r>
          <rPr>
            <sz val="9"/>
            <color indexed="81"/>
            <rFont val="Tahoma"/>
            <family val="2"/>
          </rPr>
          <t>Indicare il settore di attività in cui opera il datore di lavoro/cliente. In caso di settori multipli indicare quello in cui si è operato/si opera</t>
        </r>
      </text>
    </comment>
    <comment ref="D19" authorId="0">
      <text>
        <r>
          <rPr>
            <sz val="9"/>
            <color indexed="81"/>
            <rFont val="Tahoma"/>
            <family val="2"/>
          </rPr>
          <t>Utilizzare la tendina per selezionare l'ambito di attività in cui opera il datore di lavoro/cliente. In caso di ambiti multipli indicare quello in cui si è operato/si opera</t>
        </r>
      </text>
    </comment>
    <comment ref="D20" authorId="0">
      <text>
        <r>
          <rPr>
            <sz val="9"/>
            <color indexed="81"/>
            <rFont val="Tahoma"/>
            <family val="2"/>
          </rPr>
          <t>Utilizzare la tendina per selezionare la macro-area di riferimento</t>
        </r>
      </text>
    </comment>
    <comment ref="D21" authorId="0">
      <text>
        <r>
          <rPr>
            <sz val="9"/>
            <color indexed="81"/>
            <rFont val="Tahoma"/>
            <family val="2"/>
          </rPr>
          <t>Indicare le attività svolte per il datore di lavoro/cliente</t>
        </r>
      </text>
    </comment>
    <comment ref="D22" authorId="0">
      <text>
        <r>
          <rPr>
            <sz val="9"/>
            <color indexed="81"/>
            <rFont val="Tahoma"/>
            <family val="2"/>
          </rPr>
          <t>Indicare le principali responsabilità affidate dal datore di lavoro/cliente</t>
        </r>
      </text>
    </comment>
    <comment ref="D24" authorId="1">
      <text>
        <r>
          <rPr>
            <sz val="9"/>
            <color indexed="81"/>
            <rFont val="Tahoma"/>
            <family val="2"/>
          </rPr>
          <t xml:space="preserve">Indicare la data di inizio della collaborazione utilizzando il formato </t>
        </r>
        <r>
          <rPr>
            <b/>
            <sz val="9"/>
            <color indexed="81"/>
            <rFont val="Tahoma"/>
            <family val="2"/>
          </rPr>
          <t>gg/mm/aaaa</t>
        </r>
      </text>
    </comment>
    <comment ref="D25" authorId="1">
      <text>
        <r>
          <rPr>
            <sz val="9"/>
            <color indexed="81"/>
            <rFont val="Tahoma"/>
            <family val="2"/>
          </rPr>
          <t xml:space="preserve">Indicare la data di fine della collaborazione utilizzando il formato </t>
        </r>
        <r>
          <rPr>
            <b/>
            <sz val="9"/>
            <color indexed="81"/>
            <rFont val="Tahoma"/>
            <family val="2"/>
          </rPr>
          <t>gg/mm/aaaa</t>
        </r>
        <r>
          <rPr>
            <sz val="9"/>
            <color indexed="81"/>
            <rFont val="Tahoma"/>
            <family val="2"/>
          </rPr>
          <t xml:space="preserve"> oppure indicare "In corso"</t>
        </r>
      </text>
    </comment>
    <comment ref="D26" authorId="0">
      <text>
        <r>
          <rPr>
            <sz val="9"/>
            <color indexed="81"/>
            <rFont val="Tahoma"/>
            <family val="2"/>
          </rPr>
          <t>Indicare la denominazione del datore di lavoro/cliente</t>
        </r>
      </text>
    </comment>
    <comment ref="D27" authorId="0">
      <text>
        <r>
          <rPr>
            <sz val="9"/>
            <color indexed="81"/>
            <rFont val="Tahoma"/>
            <family val="2"/>
          </rPr>
          <t>Indicare il comune in cui ha sede il datore di lavoro/cliente. In caso di sedi multiple indicare quella presso la quale si è operato/si opera</t>
        </r>
      </text>
    </comment>
    <comment ref="D28" authorId="0">
      <text>
        <r>
          <rPr>
            <sz val="9"/>
            <color indexed="81"/>
            <rFont val="Tahoma"/>
            <family val="2"/>
          </rPr>
          <t>Indicare la provincia in cui ha sede il datore di lavoro/cliente. In caso di sedi multiple indicare quella presso la quale si è operato/si opera</t>
        </r>
      </text>
    </comment>
    <comment ref="D29" authorId="0">
      <text>
        <r>
          <rPr>
            <sz val="9"/>
            <color indexed="81"/>
            <rFont val="Tahoma"/>
            <family val="2"/>
          </rPr>
          <t>Utilizzare la tendina per selezionare il tipo e la dimensione del datore di lavoro/cliente</t>
        </r>
      </text>
    </comment>
    <comment ref="D30" authorId="0">
      <text>
        <r>
          <rPr>
            <sz val="9"/>
            <color indexed="81"/>
            <rFont val="Tahoma"/>
            <family val="2"/>
          </rPr>
          <t>Indicare il settore di attività in cui opera il datore di lavoro/cliente. In caso di settori multipli indicare quello in cui si è operato/si opera</t>
        </r>
      </text>
    </comment>
    <comment ref="D31" authorId="0">
      <text>
        <r>
          <rPr>
            <sz val="9"/>
            <color indexed="81"/>
            <rFont val="Tahoma"/>
            <family val="2"/>
          </rPr>
          <t>Utilizzare la tendina per selezionare l'ambito di attività in cui opera il datore di lavoro/cliente. In caso di ambiti multipli indicare quello in cui si è operato/si opera</t>
        </r>
      </text>
    </comment>
    <comment ref="D32" authorId="0">
      <text>
        <r>
          <rPr>
            <sz val="9"/>
            <color indexed="81"/>
            <rFont val="Tahoma"/>
            <family val="2"/>
          </rPr>
          <t>Utilizzare la tendina per selezionare la macro-area di riferimento</t>
        </r>
      </text>
    </comment>
    <comment ref="D33" authorId="0">
      <text>
        <r>
          <rPr>
            <sz val="9"/>
            <color indexed="81"/>
            <rFont val="Tahoma"/>
            <family val="2"/>
          </rPr>
          <t>Indicare le attività svolte per il datore di lavoro/cliente</t>
        </r>
      </text>
    </comment>
    <comment ref="D34" authorId="0">
      <text>
        <r>
          <rPr>
            <sz val="9"/>
            <color indexed="81"/>
            <rFont val="Tahoma"/>
            <family val="2"/>
          </rPr>
          <t>Indicare le principali responsabilità affidate dal datore di lavoro/cliente</t>
        </r>
      </text>
    </comment>
    <comment ref="D36" authorId="1">
      <text>
        <r>
          <rPr>
            <sz val="9"/>
            <color indexed="81"/>
            <rFont val="Tahoma"/>
            <family val="2"/>
          </rPr>
          <t xml:space="preserve">Indicare la data di inizio della collaborazione utilizzando il formato </t>
        </r>
        <r>
          <rPr>
            <b/>
            <sz val="9"/>
            <color indexed="81"/>
            <rFont val="Tahoma"/>
            <family val="2"/>
          </rPr>
          <t>gg/mm/aaaa</t>
        </r>
      </text>
    </comment>
    <comment ref="D37" authorId="1">
      <text>
        <r>
          <rPr>
            <sz val="9"/>
            <color indexed="81"/>
            <rFont val="Tahoma"/>
            <family val="2"/>
          </rPr>
          <t xml:space="preserve">Indicare la data di fine della collaborazione utilizzando il formato </t>
        </r>
        <r>
          <rPr>
            <b/>
            <sz val="9"/>
            <color indexed="81"/>
            <rFont val="Tahoma"/>
            <family val="2"/>
          </rPr>
          <t>gg/mm/aaaa</t>
        </r>
        <r>
          <rPr>
            <sz val="9"/>
            <color indexed="81"/>
            <rFont val="Tahoma"/>
            <family val="2"/>
          </rPr>
          <t xml:space="preserve"> oppure indicare "In corso"</t>
        </r>
      </text>
    </comment>
    <comment ref="D38" authorId="0">
      <text>
        <r>
          <rPr>
            <sz val="9"/>
            <color indexed="81"/>
            <rFont val="Tahoma"/>
            <family val="2"/>
          </rPr>
          <t>Indicare la denominazione del datore di lavoro/cliente</t>
        </r>
      </text>
    </comment>
    <comment ref="D39" authorId="0">
      <text>
        <r>
          <rPr>
            <sz val="9"/>
            <color indexed="81"/>
            <rFont val="Tahoma"/>
            <family val="2"/>
          </rPr>
          <t>Indicare il comune in cui ha sede il datore di lavoro/cliente. In caso di sedi multiple indicare quella presso la quale si è operato/si opera</t>
        </r>
      </text>
    </comment>
    <comment ref="D40" authorId="0">
      <text>
        <r>
          <rPr>
            <sz val="9"/>
            <color indexed="81"/>
            <rFont val="Tahoma"/>
            <family val="2"/>
          </rPr>
          <t>Indicare la provincia in cui ha sede il datore di lavoro/cliente. In caso di sedi multiple indicare quella presso la quale si è operato/si opera</t>
        </r>
      </text>
    </comment>
    <comment ref="D41" authorId="0">
      <text>
        <r>
          <rPr>
            <sz val="9"/>
            <color indexed="81"/>
            <rFont val="Tahoma"/>
            <family val="2"/>
          </rPr>
          <t>Utilizzare la tendina per selezionare il tipo e la dimensione del datore di lavoro/cliente</t>
        </r>
      </text>
    </comment>
    <comment ref="D42" authorId="0">
      <text>
        <r>
          <rPr>
            <sz val="9"/>
            <color indexed="81"/>
            <rFont val="Tahoma"/>
            <family val="2"/>
          </rPr>
          <t>Indicare il settore di attività in cui opera il datore di lavoro/cliente. In caso di settori multipli indicare quello in cui si è operato/si opera</t>
        </r>
      </text>
    </comment>
    <comment ref="D43" authorId="0">
      <text>
        <r>
          <rPr>
            <sz val="9"/>
            <color indexed="81"/>
            <rFont val="Tahoma"/>
            <family val="2"/>
          </rPr>
          <t>Utilizzare la tendina per selezionare l'ambito di attività in cui opera il datore di lavoro/cliente. In caso di ambiti multipli indicare quello in cui si è operato/si opera</t>
        </r>
      </text>
    </comment>
    <comment ref="D44" authorId="0">
      <text>
        <r>
          <rPr>
            <sz val="9"/>
            <color indexed="81"/>
            <rFont val="Tahoma"/>
            <family val="2"/>
          </rPr>
          <t>Utilizzare la tendina per selezionare la macro-area di riferimento</t>
        </r>
      </text>
    </comment>
    <comment ref="D45" authorId="0">
      <text>
        <r>
          <rPr>
            <sz val="9"/>
            <color indexed="81"/>
            <rFont val="Tahoma"/>
            <family val="2"/>
          </rPr>
          <t>Indicare le attività svolte per il datore di lavoro/cliente</t>
        </r>
      </text>
    </comment>
    <comment ref="D46" authorId="0">
      <text>
        <r>
          <rPr>
            <sz val="9"/>
            <color indexed="81"/>
            <rFont val="Tahoma"/>
            <family val="2"/>
          </rPr>
          <t>Indicare le principali responsabilità affidate dal datore di lavoro/cliente</t>
        </r>
      </text>
    </comment>
    <comment ref="D48" authorId="1">
      <text>
        <r>
          <rPr>
            <sz val="9"/>
            <color indexed="81"/>
            <rFont val="Tahoma"/>
            <family val="2"/>
          </rPr>
          <t xml:space="preserve">Indicare la data di inizio della collaborazione utilizzando il formato </t>
        </r>
        <r>
          <rPr>
            <b/>
            <sz val="9"/>
            <color indexed="81"/>
            <rFont val="Tahoma"/>
            <family val="2"/>
          </rPr>
          <t>gg/mm/aaaa</t>
        </r>
      </text>
    </comment>
    <comment ref="D49" authorId="1">
      <text>
        <r>
          <rPr>
            <sz val="9"/>
            <color indexed="81"/>
            <rFont val="Tahoma"/>
            <family val="2"/>
          </rPr>
          <t xml:space="preserve">Indicare la data di fine della collaborazione utilizzando il formato </t>
        </r>
        <r>
          <rPr>
            <b/>
            <sz val="9"/>
            <color indexed="81"/>
            <rFont val="Tahoma"/>
            <family val="2"/>
          </rPr>
          <t>gg/mm/aaaa</t>
        </r>
        <r>
          <rPr>
            <sz val="9"/>
            <color indexed="81"/>
            <rFont val="Tahoma"/>
            <family val="2"/>
          </rPr>
          <t xml:space="preserve"> oppure indicare "In corso"</t>
        </r>
      </text>
    </comment>
    <comment ref="D50" authorId="0">
      <text>
        <r>
          <rPr>
            <sz val="9"/>
            <color indexed="81"/>
            <rFont val="Tahoma"/>
            <family val="2"/>
          </rPr>
          <t>Indicare la denominazione del datore di lavoro/cliente</t>
        </r>
      </text>
    </comment>
    <comment ref="D51" authorId="0">
      <text>
        <r>
          <rPr>
            <sz val="9"/>
            <color indexed="81"/>
            <rFont val="Tahoma"/>
            <family val="2"/>
          </rPr>
          <t>Indicare il comune in cui ha sede il datore di lavoro/cliente. In caso di sedi multiple indicare quella presso la quale si è operato/si opera</t>
        </r>
      </text>
    </comment>
    <comment ref="D52" authorId="0">
      <text>
        <r>
          <rPr>
            <sz val="9"/>
            <color indexed="81"/>
            <rFont val="Tahoma"/>
            <family val="2"/>
          </rPr>
          <t>Indicare la provincia in cui ha sede il datore di lavoro/cliente. In caso di sedi multiple indicare quella presso la quale si è operato/si opera</t>
        </r>
      </text>
    </comment>
    <comment ref="D53" authorId="0">
      <text>
        <r>
          <rPr>
            <sz val="9"/>
            <color indexed="81"/>
            <rFont val="Tahoma"/>
            <family val="2"/>
          </rPr>
          <t>Utilizzare la tendina per selezionare il tipo e la dimensione del datore di lavoro/cliente</t>
        </r>
      </text>
    </comment>
    <comment ref="D54" authorId="0">
      <text>
        <r>
          <rPr>
            <sz val="9"/>
            <color indexed="81"/>
            <rFont val="Tahoma"/>
            <family val="2"/>
          </rPr>
          <t>Indicare il settore di attività in cui opera il datore di lavoro/cliente. In caso di settori multipli indicare quello in cui si è operato/si opera</t>
        </r>
      </text>
    </comment>
    <comment ref="D55" authorId="0">
      <text>
        <r>
          <rPr>
            <sz val="9"/>
            <color indexed="81"/>
            <rFont val="Tahoma"/>
            <family val="2"/>
          </rPr>
          <t>Utilizzare la tendina per selezionare l'ambito di attività in cui opera il datore di lavoro/cliente. In caso di ambiti multipli indicare quello in cui si è operato/si opera</t>
        </r>
      </text>
    </comment>
    <comment ref="D56" authorId="0">
      <text>
        <r>
          <rPr>
            <sz val="9"/>
            <color indexed="81"/>
            <rFont val="Tahoma"/>
            <family val="2"/>
          </rPr>
          <t>Utilizzare la tendina per selezionare la macro-area di riferimento</t>
        </r>
      </text>
    </comment>
    <comment ref="D57" authorId="0">
      <text>
        <r>
          <rPr>
            <sz val="9"/>
            <color indexed="81"/>
            <rFont val="Tahoma"/>
            <family val="2"/>
          </rPr>
          <t>Indicare le attività svolte per il datore di lavoro/cliente</t>
        </r>
      </text>
    </comment>
    <comment ref="D58" authorId="0">
      <text>
        <r>
          <rPr>
            <sz val="9"/>
            <color indexed="81"/>
            <rFont val="Tahoma"/>
            <family val="2"/>
          </rPr>
          <t>Indicare le principali responsabilità affidate dal datore di lavoro/cliente</t>
        </r>
      </text>
    </comment>
    <comment ref="D60" authorId="1">
      <text>
        <r>
          <rPr>
            <sz val="9"/>
            <color indexed="81"/>
            <rFont val="Tahoma"/>
            <family val="2"/>
          </rPr>
          <t xml:space="preserve">Indicare la data di inizio della collaborazione utilizzando il formato </t>
        </r>
        <r>
          <rPr>
            <b/>
            <sz val="9"/>
            <color indexed="81"/>
            <rFont val="Tahoma"/>
            <family val="2"/>
          </rPr>
          <t>gg/mm/aaaa</t>
        </r>
      </text>
    </comment>
    <comment ref="D61" authorId="1">
      <text>
        <r>
          <rPr>
            <sz val="9"/>
            <color indexed="81"/>
            <rFont val="Tahoma"/>
            <family val="2"/>
          </rPr>
          <t xml:space="preserve">Indicare la data di fine della collaborazione utilizzando il formato </t>
        </r>
        <r>
          <rPr>
            <b/>
            <sz val="9"/>
            <color indexed="81"/>
            <rFont val="Tahoma"/>
            <family val="2"/>
          </rPr>
          <t>gg/mm/aaaa</t>
        </r>
        <r>
          <rPr>
            <sz val="9"/>
            <color indexed="81"/>
            <rFont val="Tahoma"/>
            <family val="2"/>
          </rPr>
          <t xml:space="preserve"> oppure indicare "In corso"</t>
        </r>
      </text>
    </comment>
    <comment ref="D62" authorId="0">
      <text>
        <r>
          <rPr>
            <sz val="9"/>
            <color indexed="81"/>
            <rFont val="Tahoma"/>
            <family val="2"/>
          </rPr>
          <t>Indicare la denominazione del datore di lavoro/cliente</t>
        </r>
      </text>
    </comment>
    <comment ref="D63" authorId="0">
      <text>
        <r>
          <rPr>
            <sz val="9"/>
            <color indexed="81"/>
            <rFont val="Tahoma"/>
            <family val="2"/>
          </rPr>
          <t>Indicare il comune in cui ha sede il datore di lavoro/cliente. In caso di sedi multiple indicare quella presso la quale si è operato/si opera</t>
        </r>
      </text>
    </comment>
    <comment ref="D64" authorId="0">
      <text>
        <r>
          <rPr>
            <sz val="9"/>
            <color indexed="81"/>
            <rFont val="Tahoma"/>
            <family val="2"/>
          </rPr>
          <t>Indicare la provincia in cui ha sede il datore di lavoro/cliente. In caso di sedi multiple indicare quella presso la quale si è operato/si opera</t>
        </r>
      </text>
    </comment>
    <comment ref="D65" authorId="0">
      <text>
        <r>
          <rPr>
            <sz val="9"/>
            <color indexed="81"/>
            <rFont val="Tahoma"/>
            <family val="2"/>
          </rPr>
          <t>Utilizzare la tendina per selezionare il tipo e la dimensione del datore di lavoro/cliente</t>
        </r>
      </text>
    </comment>
    <comment ref="D66" authorId="0">
      <text>
        <r>
          <rPr>
            <sz val="9"/>
            <color indexed="81"/>
            <rFont val="Tahoma"/>
            <family val="2"/>
          </rPr>
          <t>Indicare il settore di attività in cui opera il datore di lavoro/cliente. In caso di settori multipli indicare quello in cui si è operato/si opera</t>
        </r>
      </text>
    </comment>
    <comment ref="D67" authorId="0">
      <text>
        <r>
          <rPr>
            <sz val="9"/>
            <color indexed="81"/>
            <rFont val="Tahoma"/>
            <family val="2"/>
          </rPr>
          <t>Utilizzare la tendina per selezionare l'ambito di attività in cui opera il datore di lavoro/cliente. In caso di ambiti multipli indicare quello in cui si è operato/si opera</t>
        </r>
      </text>
    </comment>
    <comment ref="D68" authorId="0">
      <text>
        <r>
          <rPr>
            <sz val="9"/>
            <color indexed="81"/>
            <rFont val="Tahoma"/>
            <family val="2"/>
          </rPr>
          <t>Utilizzare la tendina per selezionare la macro-area di riferimento</t>
        </r>
      </text>
    </comment>
    <comment ref="D69" authorId="0">
      <text>
        <r>
          <rPr>
            <sz val="9"/>
            <color indexed="81"/>
            <rFont val="Tahoma"/>
            <family val="2"/>
          </rPr>
          <t>Indicare le attività svolte per il datore di lavoro/cliente</t>
        </r>
      </text>
    </comment>
    <comment ref="D70" authorId="0">
      <text>
        <r>
          <rPr>
            <sz val="9"/>
            <color indexed="81"/>
            <rFont val="Tahoma"/>
            <family val="2"/>
          </rPr>
          <t>Indicare le principali responsabilità affidate dal datore di lavoro/cliente</t>
        </r>
      </text>
    </comment>
    <comment ref="D72" authorId="1">
      <text>
        <r>
          <rPr>
            <sz val="9"/>
            <color indexed="81"/>
            <rFont val="Tahoma"/>
            <family val="2"/>
          </rPr>
          <t xml:space="preserve">Indicare la data di inizio della collaborazione utilizzando il formato </t>
        </r>
        <r>
          <rPr>
            <b/>
            <sz val="9"/>
            <color indexed="81"/>
            <rFont val="Tahoma"/>
            <family val="2"/>
          </rPr>
          <t>gg/mm/aaaa</t>
        </r>
      </text>
    </comment>
    <comment ref="D73" authorId="1">
      <text>
        <r>
          <rPr>
            <sz val="9"/>
            <color indexed="81"/>
            <rFont val="Tahoma"/>
            <family val="2"/>
          </rPr>
          <t xml:space="preserve">Indicare la data di fine della collaborazione utilizzando il formato </t>
        </r>
        <r>
          <rPr>
            <b/>
            <sz val="9"/>
            <color indexed="81"/>
            <rFont val="Tahoma"/>
            <family val="2"/>
          </rPr>
          <t>gg/mm/aaaa</t>
        </r>
        <r>
          <rPr>
            <sz val="9"/>
            <color indexed="81"/>
            <rFont val="Tahoma"/>
            <family val="2"/>
          </rPr>
          <t xml:space="preserve"> oppure indicare "In corso"</t>
        </r>
      </text>
    </comment>
    <comment ref="D74" authorId="0">
      <text>
        <r>
          <rPr>
            <sz val="9"/>
            <color indexed="81"/>
            <rFont val="Tahoma"/>
            <family val="2"/>
          </rPr>
          <t>Indicare la denominazione del datore di lavoro/cliente</t>
        </r>
      </text>
    </comment>
    <comment ref="D75" authorId="0">
      <text>
        <r>
          <rPr>
            <sz val="9"/>
            <color indexed="81"/>
            <rFont val="Tahoma"/>
            <family val="2"/>
          </rPr>
          <t>Indicare il comune in cui ha sede il datore di lavoro/cliente. In caso di sedi multiple indicare quella presso la quale si è operato/si opera</t>
        </r>
      </text>
    </comment>
    <comment ref="D76" authorId="0">
      <text>
        <r>
          <rPr>
            <sz val="9"/>
            <color indexed="81"/>
            <rFont val="Tahoma"/>
            <family val="2"/>
          </rPr>
          <t>Indicare la provincia in cui ha sede il datore di lavoro/cliente. In caso di sedi multiple indicare quella presso la quale si è operato/si opera</t>
        </r>
      </text>
    </comment>
    <comment ref="D77" authorId="0">
      <text>
        <r>
          <rPr>
            <sz val="9"/>
            <color indexed="81"/>
            <rFont val="Tahoma"/>
            <family val="2"/>
          </rPr>
          <t>Utilizzare la tendina per selezionare il tipo e la dimensione del datore di lavoro/cliente</t>
        </r>
      </text>
    </comment>
    <comment ref="D78" authorId="0">
      <text>
        <r>
          <rPr>
            <sz val="9"/>
            <color indexed="81"/>
            <rFont val="Tahoma"/>
            <family val="2"/>
          </rPr>
          <t>Indicare il settore di attività in cui opera il datore di lavoro/cliente. In caso di settori multipli indicare quello in cui si è operato/si opera</t>
        </r>
      </text>
    </comment>
    <comment ref="D79" authorId="0">
      <text>
        <r>
          <rPr>
            <sz val="9"/>
            <color indexed="81"/>
            <rFont val="Tahoma"/>
            <family val="2"/>
          </rPr>
          <t>Utilizzare la tendina per selezionare l'ambito di attività in cui opera il datore di lavoro/cliente. In caso di ambiti multipli indicare quello in cui si è operato/si opera</t>
        </r>
      </text>
    </comment>
    <comment ref="D80" authorId="0">
      <text>
        <r>
          <rPr>
            <sz val="9"/>
            <color indexed="81"/>
            <rFont val="Tahoma"/>
            <family val="2"/>
          </rPr>
          <t>Utilizzare la tendina per selezionare la macro-area di riferimento</t>
        </r>
      </text>
    </comment>
    <comment ref="D81" authorId="0">
      <text>
        <r>
          <rPr>
            <sz val="9"/>
            <color indexed="81"/>
            <rFont val="Tahoma"/>
            <family val="2"/>
          </rPr>
          <t>Indicare le attività svolte per il datore di lavoro/cliente</t>
        </r>
      </text>
    </comment>
    <comment ref="D82" authorId="0">
      <text>
        <r>
          <rPr>
            <sz val="9"/>
            <color indexed="81"/>
            <rFont val="Tahoma"/>
            <family val="2"/>
          </rPr>
          <t>Indicare le principali responsabilità affidate dal datore di lavoro/cliente</t>
        </r>
      </text>
    </comment>
    <comment ref="D84" authorId="1">
      <text>
        <r>
          <rPr>
            <sz val="9"/>
            <color indexed="81"/>
            <rFont val="Tahoma"/>
            <family val="2"/>
          </rPr>
          <t xml:space="preserve">Indicare la data di inizio della collaborazione utilizzando il formato </t>
        </r>
        <r>
          <rPr>
            <b/>
            <sz val="9"/>
            <color indexed="81"/>
            <rFont val="Tahoma"/>
            <family val="2"/>
          </rPr>
          <t>gg/mm/aaaa</t>
        </r>
      </text>
    </comment>
    <comment ref="D85" authorId="1">
      <text>
        <r>
          <rPr>
            <sz val="9"/>
            <color indexed="81"/>
            <rFont val="Tahoma"/>
            <family val="2"/>
          </rPr>
          <t xml:space="preserve">Indicare la data di fine della collaborazione utilizzando il formato </t>
        </r>
        <r>
          <rPr>
            <b/>
            <sz val="9"/>
            <color indexed="81"/>
            <rFont val="Tahoma"/>
            <family val="2"/>
          </rPr>
          <t>gg/mm/aaaa</t>
        </r>
        <r>
          <rPr>
            <sz val="9"/>
            <color indexed="81"/>
            <rFont val="Tahoma"/>
            <family val="2"/>
          </rPr>
          <t xml:space="preserve"> oppure indicare "In corso"</t>
        </r>
      </text>
    </comment>
    <comment ref="D86" authorId="0">
      <text>
        <r>
          <rPr>
            <sz val="9"/>
            <color indexed="81"/>
            <rFont val="Tahoma"/>
            <family val="2"/>
          </rPr>
          <t>Indicare la denominazione del datore di lavoro/cliente</t>
        </r>
      </text>
    </comment>
    <comment ref="D87" authorId="0">
      <text>
        <r>
          <rPr>
            <sz val="9"/>
            <color indexed="81"/>
            <rFont val="Tahoma"/>
            <family val="2"/>
          </rPr>
          <t>Indicare il comune in cui ha sede il datore di lavoro/cliente. In caso di sedi multiple indicare quella presso la quale si è operato/si opera</t>
        </r>
      </text>
    </comment>
    <comment ref="D88" authorId="0">
      <text>
        <r>
          <rPr>
            <sz val="9"/>
            <color indexed="81"/>
            <rFont val="Tahoma"/>
            <family val="2"/>
          </rPr>
          <t>Indicare la provincia in cui ha sede il datore di lavoro/cliente. In caso di sedi multiple indicare quella presso la quale si è operato/si opera</t>
        </r>
      </text>
    </comment>
    <comment ref="D89" authorId="0">
      <text>
        <r>
          <rPr>
            <sz val="9"/>
            <color indexed="81"/>
            <rFont val="Tahoma"/>
            <family val="2"/>
          </rPr>
          <t>Utilizzare la tendina per selezionare il tipo e la dimensione del datore di lavoro/cliente</t>
        </r>
      </text>
    </comment>
    <comment ref="D90" authorId="0">
      <text>
        <r>
          <rPr>
            <sz val="9"/>
            <color indexed="81"/>
            <rFont val="Tahoma"/>
            <family val="2"/>
          </rPr>
          <t>Indicare il settore di attività in cui opera il datore di lavoro/cliente. In caso di settori multipli indicare quello in cui si è operato/si opera</t>
        </r>
      </text>
    </comment>
    <comment ref="D91" authorId="0">
      <text>
        <r>
          <rPr>
            <sz val="9"/>
            <color indexed="81"/>
            <rFont val="Tahoma"/>
            <family val="2"/>
          </rPr>
          <t>Utilizzare la tendina per selezionare l'ambito di attività in cui opera il datore di lavoro/cliente. In caso di ambiti multipli indicare quello in cui si è operato/si opera</t>
        </r>
      </text>
    </comment>
    <comment ref="D92" authorId="0">
      <text>
        <r>
          <rPr>
            <sz val="9"/>
            <color indexed="81"/>
            <rFont val="Tahoma"/>
            <family val="2"/>
          </rPr>
          <t>Utilizzare la tendina per selezionare la macro-area di riferimento</t>
        </r>
      </text>
    </comment>
    <comment ref="D93" authorId="0">
      <text>
        <r>
          <rPr>
            <sz val="9"/>
            <color indexed="81"/>
            <rFont val="Tahoma"/>
            <family val="2"/>
          </rPr>
          <t>Indicare le attività svolte per il datore di lavoro/cliente</t>
        </r>
      </text>
    </comment>
    <comment ref="D94" authorId="0">
      <text>
        <r>
          <rPr>
            <sz val="9"/>
            <color indexed="81"/>
            <rFont val="Tahoma"/>
            <family val="2"/>
          </rPr>
          <t>Indicare le principali responsabilità affidate dal datore di lavoro/cliente</t>
        </r>
      </text>
    </comment>
    <comment ref="D96" authorId="1">
      <text>
        <r>
          <rPr>
            <sz val="9"/>
            <color indexed="81"/>
            <rFont val="Tahoma"/>
            <family val="2"/>
          </rPr>
          <t xml:space="preserve">Indicare la data di inizio della collaborazione utilizzando il formato </t>
        </r>
        <r>
          <rPr>
            <b/>
            <sz val="9"/>
            <color indexed="81"/>
            <rFont val="Tahoma"/>
            <family val="2"/>
          </rPr>
          <t>gg/mm/aaaa</t>
        </r>
      </text>
    </comment>
    <comment ref="D97" authorId="1">
      <text>
        <r>
          <rPr>
            <sz val="9"/>
            <color indexed="81"/>
            <rFont val="Tahoma"/>
            <family val="2"/>
          </rPr>
          <t xml:space="preserve">Indicare la data di fine della collaborazione utilizzando il formato </t>
        </r>
        <r>
          <rPr>
            <b/>
            <sz val="9"/>
            <color indexed="81"/>
            <rFont val="Tahoma"/>
            <family val="2"/>
          </rPr>
          <t>gg/mm/aaaa</t>
        </r>
        <r>
          <rPr>
            <sz val="9"/>
            <color indexed="81"/>
            <rFont val="Tahoma"/>
            <family val="2"/>
          </rPr>
          <t xml:space="preserve"> oppure indicare "In corso"</t>
        </r>
      </text>
    </comment>
    <comment ref="D98" authorId="0">
      <text>
        <r>
          <rPr>
            <sz val="9"/>
            <color indexed="81"/>
            <rFont val="Tahoma"/>
            <family val="2"/>
          </rPr>
          <t>Indicare la denominazione del datore di lavoro/cliente</t>
        </r>
      </text>
    </comment>
    <comment ref="D99" authorId="0">
      <text>
        <r>
          <rPr>
            <sz val="9"/>
            <color indexed="81"/>
            <rFont val="Tahoma"/>
            <family val="2"/>
          </rPr>
          <t>Indicare il comune in cui ha sede il datore di lavoro/cliente. In caso di sedi multiple indicare quella presso la quale si è operato/si opera</t>
        </r>
      </text>
    </comment>
    <comment ref="D100" authorId="0">
      <text>
        <r>
          <rPr>
            <sz val="9"/>
            <color indexed="81"/>
            <rFont val="Tahoma"/>
            <family val="2"/>
          </rPr>
          <t>Indicare la provincia in cui ha sede il datore di lavoro/cliente. In caso di sedi multiple indicare quella presso la quale si è operato/si opera</t>
        </r>
      </text>
    </comment>
    <comment ref="D101" authorId="0">
      <text>
        <r>
          <rPr>
            <sz val="9"/>
            <color indexed="81"/>
            <rFont val="Tahoma"/>
            <family val="2"/>
          </rPr>
          <t>Utilizzare la tendina per selezionare il tipo e la dimensione del datore di lavoro/cliente</t>
        </r>
      </text>
    </comment>
    <comment ref="D102" authorId="0">
      <text>
        <r>
          <rPr>
            <sz val="9"/>
            <color indexed="81"/>
            <rFont val="Tahoma"/>
            <family val="2"/>
          </rPr>
          <t>Indicare il settore di attività in cui opera il datore di lavoro/cliente. In caso di settori multipli indicare quello in cui si è operato/si opera</t>
        </r>
      </text>
    </comment>
    <comment ref="D103" authorId="0">
      <text>
        <r>
          <rPr>
            <sz val="9"/>
            <color indexed="81"/>
            <rFont val="Tahoma"/>
            <family val="2"/>
          </rPr>
          <t>Utilizzare la tendina per selezionare l'ambito di attività in cui opera il datore di lavoro/cliente. In caso di ambiti multipli indicare quello in cui si è operato/si opera</t>
        </r>
      </text>
    </comment>
    <comment ref="D104" authorId="0">
      <text>
        <r>
          <rPr>
            <sz val="9"/>
            <color indexed="81"/>
            <rFont val="Tahoma"/>
            <family val="2"/>
          </rPr>
          <t>Utilizzare la tendina per selezionare la macro-area di riferimento</t>
        </r>
      </text>
    </comment>
    <comment ref="D105" authorId="0">
      <text>
        <r>
          <rPr>
            <sz val="9"/>
            <color indexed="81"/>
            <rFont val="Tahoma"/>
            <family val="2"/>
          </rPr>
          <t>Indicare le attività svolte per il datore di lavoro/cliente</t>
        </r>
      </text>
    </comment>
    <comment ref="D106" authorId="0">
      <text>
        <r>
          <rPr>
            <sz val="9"/>
            <color indexed="81"/>
            <rFont val="Tahoma"/>
            <family val="2"/>
          </rPr>
          <t>Indicare le principali responsabilità affidate dal datore di lavoro/cliente</t>
        </r>
      </text>
    </comment>
    <comment ref="D108" authorId="1">
      <text>
        <r>
          <rPr>
            <sz val="9"/>
            <color indexed="81"/>
            <rFont val="Tahoma"/>
            <family val="2"/>
          </rPr>
          <t xml:space="preserve">Indicare la data di inizio della collaborazione utilizzando il formato </t>
        </r>
        <r>
          <rPr>
            <b/>
            <sz val="9"/>
            <color indexed="81"/>
            <rFont val="Tahoma"/>
            <family val="2"/>
          </rPr>
          <t>gg/mm/aaaa</t>
        </r>
      </text>
    </comment>
    <comment ref="D109" authorId="1">
      <text>
        <r>
          <rPr>
            <sz val="9"/>
            <color indexed="81"/>
            <rFont val="Tahoma"/>
            <family val="2"/>
          </rPr>
          <t xml:space="preserve">Indicare la data di fine della collaborazione utilizzando il formato </t>
        </r>
        <r>
          <rPr>
            <b/>
            <sz val="9"/>
            <color indexed="81"/>
            <rFont val="Tahoma"/>
            <family val="2"/>
          </rPr>
          <t>gg/mm/aaaa</t>
        </r>
        <r>
          <rPr>
            <sz val="9"/>
            <color indexed="81"/>
            <rFont val="Tahoma"/>
            <family val="2"/>
          </rPr>
          <t xml:space="preserve"> oppure indicare "In corso"</t>
        </r>
      </text>
    </comment>
    <comment ref="D110" authorId="0">
      <text>
        <r>
          <rPr>
            <sz val="9"/>
            <color indexed="81"/>
            <rFont val="Tahoma"/>
            <family val="2"/>
          </rPr>
          <t>Indicare la denominazione del datore di lavoro/cliente</t>
        </r>
      </text>
    </comment>
    <comment ref="D111" authorId="0">
      <text>
        <r>
          <rPr>
            <sz val="9"/>
            <color indexed="81"/>
            <rFont val="Tahoma"/>
            <family val="2"/>
          </rPr>
          <t>Indicare il comune in cui ha sede il datore di lavoro/cliente. In caso di sedi multiple indicare quella presso la quale si è operato/si opera</t>
        </r>
      </text>
    </comment>
    <comment ref="D112" authorId="0">
      <text>
        <r>
          <rPr>
            <sz val="9"/>
            <color indexed="81"/>
            <rFont val="Tahoma"/>
            <family val="2"/>
          </rPr>
          <t>Indicare la provincia in cui ha sede il datore di lavoro/cliente. In caso di sedi multiple indicare quella presso la quale si è operato/si opera</t>
        </r>
      </text>
    </comment>
    <comment ref="D113" authorId="0">
      <text>
        <r>
          <rPr>
            <sz val="9"/>
            <color indexed="81"/>
            <rFont val="Tahoma"/>
            <family val="2"/>
          </rPr>
          <t>Utilizzare la tendina per selezionare il tipo e la dimensione del datore di lavoro/cliente</t>
        </r>
      </text>
    </comment>
    <comment ref="D114" authorId="0">
      <text>
        <r>
          <rPr>
            <sz val="9"/>
            <color indexed="81"/>
            <rFont val="Tahoma"/>
            <family val="2"/>
          </rPr>
          <t>Indicare il settore di attività in cui opera il datore di lavoro/cliente. In caso di settori multipli indicare quello in cui si è operato/si opera</t>
        </r>
      </text>
    </comment>
    <comment ref="D115" authorId="0">
      <text>
        <r>
          <rPr>
            <sz val="9"/>
            <color indexed="81"/>
            <rFont val="Tahoma"/>
            <family val="2"/>
          </rPr>
          <t>Utilizzare la tendina per selezionare l'ambito di attività in cui opera il datore di lavoro/cliente. In caso di ambiti multipli indicare quello in cui si è operato/si opera</t>
        </r>
      </text>
    </comment>
    <comment ref="D116" authorId="0">
      <text>
        <r>
          <rPr>
            <sz val="9"/>
            <color indexed="81"/>
            <rFont val="Tahoma"/>
            <family val="2"/>
          </rPr>
          <t>Utilizzare la tendina per selezionare la macro-area di riferimento</t>
        </r>
      </text>
    </comment>
    <comment ref="D117" authorId="0">
      <text>
        <r>
          <rPr>
            <sz val="9"/>
            <color indexed="81"/>
            <rFont val="Tahoma"/>
            <family val="2"/>
          </rPr>
          <t>Indicare le attività svolte per il datore di lavoro/cliente</t>
        </r>
      </text>
    </comment>
    <comment ref="D118" authorId="0">
      <text>
        <r>
          <rPr>
            <sz val="9"/>
            <color indexed="81"/>
            <rFont val="Tahoma"/>
            <family val="2"/>
          </rPr>
          <t>Indicare le principali responsabilità affidate dal datore di lavoro/cliente</t>
        </r>
      </text>
    </comment>
    <comment ref="D120" authorId="1">
      <text>
        <r>
          <rPr>
            <sz val="9"/>
            <color indexed="81"/>
            <rFont val="Tahoma"/>
            <family val="2"/>
          </rPr>
          <t xml:space="preserve">Indicare la data di inizio della collaborazione utilizzando il formato </t>
        </r>
        <r>
          <rPr>
            <b/>
            <sz val="9"/>
            <color indexed="81"/>
            <rFont val="Tahoma"/>
            <family val="2"/>
          </rPr>
          <t>gg/mm/aaaa</t>
        </r>
      </text>
    </comment>
    <comment ref="D121" authorId="1">
      <text>
        <r>
          <rPr>
            <sz val="9"/>
            <color indexed="81"/>
            <rFont val="Tahoma"/>
            <family val="2"/>
          </rPr>
          <t xml:space="preserve">Indicare la data di fine della collaborazione utilizzando il formato </t>
        </r>
        <r>
          <rPr>
            <b/>
            <sz val="9"/>
            <color indexed="81"/>
            <rFont val="Tahoma"/>
            <family val="2"/>
          </rPr>
          <t>gg/mm/aaaa</t>
        </r>
        <r>
          <rPr>
            <sz val="9"/>
            <color indexed="81"/>
            <rFont val="Tahoma"/>
            <family val="2"/>
          </rPr>
          <t xml:space="preserve"> oppure indicare "In corso"</t>
        </r>
      </text>
    </comment>
    <comment ref="D122" authorId="0">
      <text>
        <r>
          <rPr>
            <sz val="9"/>
            <color indexed="81"/>
            <rFont val="Tahoma"/>
            <family val="2"/>
          </rPr>
          <t>Indicare la denominazione del datore di lavoro/cliente</t>
        </r>
      </text>
    </comment>
    <comment ref="D123" authorId="0">
      <text>
        <r>
          <rPr>
            <sz val="9"/>
            <color indexed="81"/>
            <rFont val="Tahoma"/>
            <family val="2"/>
          </rPr>
          <t>Indicare il comune in cui ha sede il datore di lavoro/cliente. In caso di sedi multiple indicare quella presso la quale si è operato/si opera</t>
        </r>
      </text>
    </comment>
    <comment ref="D124" authorId="0">
      <text>
        <r>
          <rPr>
            <sz val="9"/>
            <color indexed="81"/>
            <rFont val="Tahoma"/>
            <family val="2"/>
          </rPr>
          <t>Indicare la provincia in cui ha sede il datore di lavoro/cliente. In caso di sedi multiple indicare quella presso la quale si è operato/si opera</t>
        </r>
      </text>
    </comment>
    <comment ref="D125" authorId="0">
      <text>
        <r>
          <rPr>
            <sz val="9"/>
            <color indexed="81"/>
            <rFont val="Tahoma"/>
            <family val="2"/>
          </rPr>
          <t>Utilizzare la tendina per selezionare il tipo e la dimensione del datore di lavoro/cliente</t>
        </r>
      </text>
    </comment>
    <comment ref="D126" authorId="0">
      <text>
        <r>
          <rPr>
            <sz val="9"/>
            <color indexed="81"/>
            <rFont val="Tahoma"/>
            <family val="2"/>
          </rPr>
          <t>Indicare il settore di attività in cui opera il datore di lavoro/cliente. In caso di settori multipli indicare quello in cui si è operato/si opera</t>
        </r>
      </text>
    </comment>
    <comment ref="D127" authorId="0">
      <text>
        <r>
          <rPr>
            <sz val="9"/>
            <color indexed="81"/>
            <rFont val="Tahoma"/>
            <family val="2"/>
          </rPr>
          <t>Utilizzare la tendina per selezionare l'ambito di attività in cui opera il datore di lavoro/cliente. In caso di ambiti multipli indicare quello in cui si è operato/si opera</t>
        </r>
      </text>
    </comment>
    <comment ref="D128" authorId="0">
      <text>
        <r>
          <rPr>
            <sz val="9"/>
            <color indexed="81"/>
            <rFont val="Tahoma"/>
            <family val="2"/>
          </rPr>
          <t>Utilizzare la tendina per selezionare la macro-area di riferimento</t>
        </r>
      </text>
    </comment>
    <comment ref="D129" authorId="0">
      <text>
        <r>
          <rPr>
            <sz val="9"/>
            <color indexed="81"/>
            <rFont val="Tahoma"/>
            <family val="2"/>
          </rPr>
          <t>Indicare le attività svolte per il datore di lavoro/cliente</t>
        </r>
      </text>
    </comment>
    <comment ref="D130" authorId="0">
      <text>
        <r>
          <rPr>
            <sz val="9"/>
            <color indexed="81"/>
            <rFont val="Tahoma"/>
            <family val="2"/>
          </rPr>
          <t>Indicare le principali responsabilità affidate dal datore di lavoro/cliente</t>
        </r>
      </text>
    </comment>
    <comment ref="D135" authorId="1">
      <text>
        <r>
          <rPr>
            <sz val="9"/>
            <color indexed="81"/>
            <rFont val="Tahoma"/>
            <family val="2"/>
          </rPr>
          <t>Indicare il titolo della pubblicazione effettuata</t>
        </r>
      </text>
    </comment>
    <comment ref="D136" authorId="1">
      <text>
        <r>
          <rPr>
            <sz val="9"/>
            <color indexed="81"/>
            <rFont val="Tahoma"/>
            <family val="2"/>
          </rPr>
          <t>Utilizzare la tendina per selezionare la tipologia della pubblicazione effettuata</t>
        </r>
      </text>
    </comment>
    <comment ref="D137" authorId="1">
      <text>
        <r>
          <rPr>
            <sz val="9"/>
            <color indexed="81"/>
            <rFont val="Tahoma"/>
            <family val="2"/>
          </rPr>
          <t xml:space="preserve">Indicare:
- per gli </t>
        </r>
        <r>
          <rPr>
            <u/>
            <sz val="9"/>
            <color indexed="81"/>
            <rFont val="Tahoma"/>
            <family val="2"/>
          </rPr>
          <t>articoli su giornale o rivista</t>
        </r>
        <r>
          <rPr>
            <sz val="9"/>
            <color indexed="81"/>
            <rFont val="Tahoma"/>
            <family val="2"/>
          </rPr>
          <t xml:space="preserve">, testata e data di uscita
- per i </t>
        </r>
        <r>
          <rPr>
            <u/>
            <sz val="9"/>
            <color indexed="81"/>
            <rFont val="Tahoma"/>
            <family val="2"/>
          </rPr>
          <t>volumi collettivi o propri</t>
        </r>
        <r>
          <rPr>
            <sz val="9"/>
            <color indexed="81"/>
            <rFont val="Tahoma"/>
            <family val="2"/>
          </rPr>
          <t>, usuali riferimenti bibliografici</t>
        </r>
      </text>
    </comment>
    <comment ref="D138" authorId="1">
      <text>
        <r>
          <rPr>
            <sz val="9"/>
            <color indexed="81"/>
            <rFont val="Tahoma"/>
            <family val="2"/>
          </rPr>
          <t>Indicare l'anno di pubblicazione</t>
        </r>
      </text>
    </comment>
    <comment ref="D139" authorId="0">
      <text>
        <r>
          <rPr>
            <sz val="9"/>
            <color indexed="81"/>
            <rFont val="Tahoma"/>
            <family val="2"/>
          </rPr>
          <t>Utilizzare la tendina per selezionare la macro-area di riferimento</t>
        </r>
      </text>
    </comment>
    <comment ref="D141" authorId="1">
      <text>
        <r>
          <rPr>
            <sz val="9"/>
            <color indexed="81"/>
            <rFont val="Tahoma"/>
            <family val="2"/>
          </rPr>
          <t>Indicare il titolo della pubblicazione effettuata</t>
        </r>
      </text>
    </comment>
    <comment ref="D142" authorId="1">
      <text>
        <r>
          <rPr>
            <sz val="9"/>
            <color indexed="81"/>
            <rFont val="Tahoma"/>
            <family val="2"/>
          </rPr>
          <t>Utilizzare la tendina per selezionare la tipologia della pubblicazione effettuata</t>
        </r>
      </text>
    </comment>
    <comment ref="D143" authorId="1">
      <text>
        <r>
          <rPr>
            <sz val="9"/>
            <color indexed="81"/>
            <rFont val="Tahoma"/>
            <family val="2"/>
          </rPr>
          <t xml:space="preserve">Indicare:
- per gli </t>
        </r>
        <r>
          <rPr>
            <u/>
            <sz val="9"/>
            <color indexed="81"/>
            <rFont val="Tahoma"/>
            <family val="2"/>
          </rPr>
          <t>articoli su giornale o rivista</t>
        </r>
        <r>
          <rPr>
            <sz val="9"/>
            <color indexed="81"/>
            <rFont val="Tahoma"/>
            <family val="2"/>
          </rPr>
          <t xml:space="preserve">, testata e data di uscita
- per i </t>
        </r>
        <r>
          <rPr>
            <u/>
            <sz val="9"/>
            <color indexed="81"/>
            <rFont val="Tahoma"/>
            <family val="2"/>
          </rPr>
          <t>volumi collettivi o propri</t>
        </r>
        <r>
          <rPr>
            <sz val="9"/>
            <color indexed="81"/>
            <rFont val="Tahoma"/>
            <family val="2"/>
          </rPr>
          <t>, usuali riferimenti bibliografici</t>
        </r>
      </text>
    </comment>
    <comment ref="D144" authorId="1">
      <text>
        <r>
          <rPr>
            <sz val="9"/>
            <color indexed="81"/>
            <rFont val="Tahoma"/>
            <family val="2"/>
          </rPr>
          <t>Indicare l'anno di pubblicazione</t>
        </r>
      </text>
    </comment>
    <comment ref="D145" authorId="0">
      <text>
        <r>
          <rPr>
            <sz val="9"/>
            <color indexed="81"/>
            <rFont val="Tahoma"/>
            <family val="2"/>
          </rPr>
          <t>Utilizzare la tendina per selezionare la macro-area di riferimento</t>
        </r>
      </text>
    </comment>
    <comment ref="D147" authorId="1">
      <text>
        <r>
          <rPr>
            <sz val="9"/>
            <color indexed="81"/>
            <rFont val="Tahoma"/>
            <family val="2"/>
          </rPr>
          <t>Indicare il titolo della pubblicazione effettuata</t>
        </r>
      </text>
    </comment>
    <comment ref="D148" authorId="1">
      <text>
        <r>
          <rPr>
            <sz val="9"/>
            <color indexed="81"/>
            <rFont val="Tahoma"/>
            <family val="2"/>
          </rPr>
          <t>Utilizzare la tendina per selezionare la tipologia della pubblicazione effettuata</t>
        </r>
      </text>
    </comment>
    <comment ref="D149" authorId="1">
      <text>
        <r>
          <rPr>
            <sz val="9"/>
            <color indexed="81"/>
            <rFont val="Tahoma"/>
            <family val="2"/>
          </rPr>
          <t xml:space="preserve">Indicare:
- per gli </t>
        </r>
        <r>
          <rPr>
            <u/>
            <sz val="9"/>
            <color indexed="81"/>
            <rFont val="Tahoma"/>
            <family val="2"/>
          </rPr>
          <t>articoli su giornale o rivista</t>
        </r>
        <r>
          <rPr>
            <sz val="9"/>
            <color indexed="81"/>
            <rFont val="Tahoma"/>
            <family val="2"/>
          </rPr>
          <t xml:space="preserve">, testata e data di uscita
- per i </t>
        </r>
        <r>
          <rPr>
            <u/>
            <sz val="9"/>
            <color indexed="81"/>
            <rFont val="Tahoma"/>
            <family val="2"/>
          </rPr>
          <t>volumi collettivi o propri</t>
        </r>
        <r>
          <rPr>
            <sz val="9"/>
            <color indexed="81"/>
            <rFont val="Tahoma"/>
            <family val="2"/>
          </rPr>
          <t>, usuali riferimenti bibliografici</t>
        </r>
      </text>
    </comment>
    <comment ref="D150" authorId="1">
      <text>
        <r>
          <rPr>
            <sz val="9"/>
            <color indexed="81"/>
            <rFont val="Tahoma"/>
            <family val="2"/>
          </rPr>
          <t>Indicare l'anno di pubblicazione</t>
        </r>
      </text>
    </comment>
    <comment ref="D151" authorId="0">
      <text>
        <r>
          <rPr>
            <sz val="9"/>
            <color indexed="81"/>
            <rFont val="Tahoma"/>
            <family val="2"/>
          </rPr>
          <t>Utilizzare la tendina per selezionare la macro-area di riferimento</t>
        </r>
      </text>
    </comment>
    <comment ref="D153" authorId="1">
      <text>
        <r>
          <rPr>
            <sz val="9"/>
            <color indexed="81"/>
            <rFont val="Tahoma"/>
            <family val="2"/>
          </rPr>
          <t>Indicare il titolo della pubblicazione effettuata</t>
        </r>
      </text>
    </comment>
    <comment ref="D154" authorId="1">
      <text>
        <r>
          <rPr>
            <sz val="9"/>
            <color indexed="81"/>
            <rFont val="Tahoma"/>
            <family val="2"/>
          </rPr>
          <t>Utilizzare la tendina per selezionare la tipologia della pubblicazione effettuata</t>
        </r>
      </text>
    </comment>
    <comment ref="D155" authorId="1">
      <text>
        <r>
          <rPr>
            <sz val="9"/>
            <color indexed="81"/>
            <rFont val="Tahoma"/>
            <family val="2"/>
          </rPr>
          <t xml:space="preserve">Indicare:
- per gli </t>
        </r>
        <r>
          <rPr>
            <u/>
            <sz val="9"/>
            <color indexed="81"/>
            <rFont val="Tahoma"/>
            <family val="2"/>
          </rPr>
          <t>articoli su giornale o rivista</t>
        </r>
        <r>
          <rPr>
            <sz val="9"/>
            <color indexed="81"/>
            <rFont val="Tahoma"/>
            <family val="2"/>
          </rPr>
          <t xml:space="preserve">, testata e data di uscita
- per i </t>
        </r>
        <r>
          <rPr>
            <u/>
            <sz val="9"/>
            <color indexed="81"/>
            <rFont val="Tahoma"/>
            <family val="2"/>
          </rPr>
          <t>volumi collettivi o propri</t>
        </r>
        <r>
          <rPr>
            <sz val="9"/>
            <color indexed="81"/>
            <rFont val="Tahoma"/>
            <family val="2"/>
          </rPr>
          <t>, usuali riferimenti bibliografici</t>
        </r>
      </text>
    </comment>
    <comment ref="D156" authorId="1">
      <text>
        <r>
          <rPr>
            <sz val="9"/>
            <color indexed="81"/>
            <rFont val="Tahoma"/>
            <family val="2"/>
          </rPr>
          <t>Indicare l'anno di pubblicazione</t>
        </r>
      </text>
    </comment>
    <comment ref="D157" authorId="0">
      <text>
        <r>
          <rPr>
            <sz val="9"/>
            <color indexed="81"/>
            <rFont val="Tahoma"/>
            <family val="2"/>
          </rPr>
          <t>Utilizzare la tendina per selezionare la macro-area di riferimento</t>
        </r>
      </text>
    </comment>
    <comment ref="D159" authorId="1">
      <text>
        <r>
          <rPr>
            <sz val="9"/>
            <color indexed="81"/>
            <rFont val="Tahoma"/>
            <family val="2"/>
          </rPr>
          <t>Indicare il titolo della pubblicazione effettuata</t>
        </r>
      </text>
    </comment>
    <comment ref="D160" authorId="1">
      <text>
        <r>
          <rPr>
            <sz val="9"/>
            <color indexed="81"/>
            <rFont val="Tahoma"/>
            <family val="2"/>
          </rPr>
          <t>Utilizzare la tendina per selezionare la tipologia della pubblicazione effettuata</t>
        </r>
      </text>
    </comment>
    <comment ref="D161" authorId="1">
      <text>
        <r>
          <rPr>
            <sz val="9"/>
            <color indexed="81"/>
            <rFont val="Tahoma"/>
            <family val="2"/>
          </rPr>
          <t xml:space="preserve">Indicare:
- per gli </t>
        </r>
        <r>
          <rPr>
            <u/>
            <sz val="9"/>
            <color indexed="81"/>
            <rFont val="Tahoma"/>
            <family val="2"/>
          </rPr>
          <t>articoli su giornale o rivista</t>
        </r>
        <r>
          <rPr>
            <sz val="9"/>
            <color indexed="81"/>
            <rFont val="Tahoma"/>
            <family val="2"/>
          </rPr>
          <t xml:space="preserve">, testata e data di uscita
- per i </t>
        </r>
        <r>
          <rPr>
            <u/>
            <sz val="9"/>
            <color indexed="81"/>
            <rFont val="Tahoma"/>
            <family val="2"/>
          </rPr>
          <t>volumi collettivi o propri</t>
        </r>
        <r>
          <rPr>
            <sz val="9"/>
            <color indexed="81"/>
            <rFont val="Tahoma"/>
            <family val="2"/>
          </rPr>
          <t>, usuali riferimenti bibliografici</t>
        </r>
      </text>
    </comment>
    <comment ref="D162" authorId="1">
      <text>
        <r>
          <rPr>
            <sz val="9"/>
            <color indexed="81"/>
            <rFont val="Tahoma"/>
            <family val="2"/>
          </rPr>
          <t>Indicare l'anno di pubblicazione</t>
        </r>
      </text>
    </comment>
    <comment ref="D163" authorId="0">
      <text>
        <r>
          <rPr>
            <sz val="9"/>
            <color indexed="81"/>
            <rFont val="Tahoma"/>
            <family val="2"/>
          </rPr>
          <t>Utilizzare la tendina per selezionare la macro-area di riferimento</t>
        </r>
      </text>
    </comment>
  </commentList>
</comments>
</file>

<file path=xl/comments4.xml><?xml version="1.0" encoding="utf-8"?>
<comments xmlns="http://schemas.openxmlformats.org/spreadsheetml/2006/main">
  <authors>
    <author>Carlo Borelli</author>
  </authors>
  <commentList>
    <comment ref="D7" authorId="0">
      <text>
        <r>
          <rPr>
            <sz val="9"/>
            <color indexed="81"/>
            <rFont val="Tahoma"/>
            <family val="2"/>
          </rPr>
          <t>Campo a compilazione automatica</t>
        </r>
      </text>
    </comment>
    <comment ref="D12" authorId="0">
      <text>
        <r>
          <rPr>
            <sz val="9"/>
            <color indexed="81"/>
            <rFont val="Tahoma"/>
            <family val="2"/>
          </rPr>
          <t>Indicare la denominazione dell'ente promotore del bando pubblico valutato (p.e. Regione Lombardia, Fondazione CARIPLO, MIUR, MISE, Governo francese, Commissione europea, etc.)</t>
        </r>
      </text>
    </comment>
    <comment ref="D13" authorId="0">
      <text>
        <r>
          <rPr>
            <sz val="9"/>
            <color indexed="81"/>
            <rFont val="Tahoma"/>
            <family val="2"/>
          </rPr>
          <t>Utilizzare la tendina per selezionare l'ambito di rilevanza geografica del bando pubblico valutato</t>
        </r>
      </text>
    </comment>
    <comment ref="D14" authorId="0">
      <text>
        <r>
          <rPr>
            <sz val="9"/>
            <color indexed="81"/>
            <rFont val="Tahoma"/>
            <family val="2"/>
          </rPr>
          <t>Utilizzare la tendina per selezionare la tematica rilevante per il bando pubblico valutato</t>
        </r>
      </text>
    </comment>
    <comment ref="D15" authorId="0">
      <text>
        <r>
          <rPr>
            <sz val="9"/>
            <color indexed="81"/>
            <rFont val="Tahoma"/>
            <family val="2"/>
          </rPr>
          <t>Indicare i riferimenti relativi al bando pubblico valutato dando conto, anche, degli estremi di pubblicazione (p.e. GUUE, GURI, BURL, etc.)</t>
        </r>
      </text>
    </comment>
    <comment ref="D16" authorId="0">
      <text>
        <r>
          <rPr>
            <sz val="9"/>
            <color indexed="81"/>
            <rFont val="Tahoma"/>
            <family val="2"/>
          </rPr>
          <t>Descrivere sinteticamente gli obiettivi specifici del bando pubblico valutato</t>
        </r>
      </text>
    </comment>
    <comment ref="D17" authorId="0">
      <text>
        <r>
          <rPr>
            <sz val="9"/>
            <color indexed="81"/>
            <rFont val="Tahoma"/>
            <family val="2"/>
          </rPr>
          <t>Indicare l'anno di pubblicazione del bando pubblico valutato</t>
        </r>
      </text>
    </comment>
    <comment ref="D18" authorId="0">
      <text>
        <r>
          <rPr>
            <sz val="9"/>
            <color indexed="81"/>
            <rFont val="Tahoma"/>
            <family val="2"/>
          </rPr>
          <t>Utilizzare la tendina per selezionare il numero di progetti valutati nell'ambito del bando pubblico descritto</t>
        </r>
      </text>
    </comment>
    <comment ref="D19" authorId="0">
      <text>
        <r>
          <rPr>
            <sz val="9"/>
            <color indexed="81"/>
            <rFont val="Tahoma"/>
            <family val="2"/>
          </rPr>
          <t>Utilizzare la tendina per selezionare la classe di investimento medio dei progetti valutati nell'ambito del bando pubblico descritto</t>
        </r>
      </text>
    </comment>
    <comment ref="D21" authorId="0">
      <text>
        <r>
          <rPr>
            <sz val="9"/>
            <color indexed="81"/>
            <rFont val="Tahoma"/>
            <family val="2"/>
          </rPr>
          <t>Indicare la denominazione dell'ente promotore del bando pubblico valutato (p.e. Regione Lombardia, Fondazione CARIPLO, MIUR, MISE, Governo francese, Commissione europea, etc.)</t>
        </r>
      </text>
    </comment>
    <comment ref="D22" authorId="0">
      <text>
        <r>
          <rPr>
            <sz val="9"/>
            <color indexed="81"/>
            <rFont val="Tahoma"/>
            <family val="2"/>
          </rPr>
          <t>Utilizzare la tendina per selezionare l'ambito di rilevanza geografica del bando pubblico valutato</t>
        </r>
      </text>
    </comment>
    <comment ref="D23" authorId="0">
      <text>
        <r>
          <rPr>
            <sz val="9"/>
            <color indexed="81"/>
            <rFont val="Tahoma"/>
            <family val="2"/>
          </rPr>
          <t>Utilizzare la tendina per selezionare la tematica rilevante per il bando pubblico valutato</t>
        </r>
      </text>
    </comment>
    <comment ref="D24" authorId="0">
      <text>
        <r>
          <rPr>
            <sz val="9"/>
            <color indexed="81"/>
            <rFont val="Tahoma"/>
            <family val="2"/>
          </rPr>
          <t>Indicare i riferimenti relativi al bando pubblico valutato dando conto, anche, degli estremi di pubblicazione (p.e. GUUE, GURI, BURL, etc.)</t>
        </r>
      </text>
    </comment>
    <comment ref="D25" authorId="0">
      <text>
        <r>
          <rPr>
            <sz val="9"/>
            <color indexed="81"/>
            <rFont val="Tahoma"/>
            <family val="2"/>
          </rPr>
          <t>Descrivere sinteticamente gli obiettivi specifici del bando pubblico valutato</t>
        </r>
      </text>
    </comment>
    <comment ref="D26" authorId="0">
      <text>
        <r>
          <rPr>
            <sz val="9"/>
            <color indexed="81"/>
            <rFont val="Tahoma"/>
            <family val="2"/>
          </rPr>
          <t>Indicare l'anno di pubblicazione del bando pubblico valutato</t>
        </r>
      </text>
    </comment>
    <comment ref="D27" authorId="0">
      <text>
        <r>
          <rPr>
            <sz val="9"/>
            <color indexed="81"/>
            <rFont val="Tahoma"/>
            <family val="2"/>
          </rPr>
          <t>Utilizzare la tendina per selezionare il numero di progetti valutati nell'ambito del bando pubblico descritto</t>
        </r>
      </text>
    </comment>
    <comment ref="D28" authorId="0">
      <text>
        <r>
          <rPr>
            <sz val="9"/>
            <color indexed="81"/>
            <rFont val="Tahoma"/>
            <family val="2"/>
          </rPr>
          <t>Utilizzare la tendina per selezionare la classe di investimento medio dei progetti valutati nell'ambito del bando pubblico descritto</t>
        </r>
      </text>
    </comment>
    <comment ref="D30" authorId="0">
      <text>
        <r>
          <rPr>
            <sz val="9"/>
            <color indexed="81"/>
            <rFont val="Tahoma"/>
            <family val="2"/>
          </rPr>
          <t>Indicare la denominazione dell'ente promotore del bando pubblico valutato (p.e. Regione Lombardia, Fondazione CARIPLO, MIUR, MISE, Governo francese, Commissione europea, etc.)</t>
        </r>
      </text>
    </comment>
    <comment ref="D31" authorId="0">
      <text>
        <r>
          <rPr>
            <sz val="9"/>
            <color indexed="81"/>
            <rFont val="Tahoma"/>
            <family val="2"/>
          </rPr>
          <t>Utilizzare la tendina per selezionare l'ambito di rilevanza geografica del bando pubblico valutato</t>
        </r>
      </text>
    </comment>
    <comment ref="D32" authorId="0">
      <text>
        <r>
          <rPr>
            <sz val="9"/>
            <color indexed="81"/>
            <rFont val="Tahoma"/>
            <family val="2"/>
          </rPr>
          <t>Utilizzare la tendina per selezionare la tematica rilevante per il bando pubblico valutato</t>
        </r>
      </text>
    </comment>
    <comment ref="D33" authorId="0">
      <text>
        <r>
          <rPr>
            <sz val="9"/>
            <color indexed="81"/>
            <rFont val="Tahoma"/>
            <family val="2"/>
          </rPr>
          <t>Indicare i riferimenti relativi al bando pubblico valutato dando conto, anche, degli estremi di pubblicazione (p.e. GUUE, GURI, BURL, etc.)</t>
        </r>
      </text>
    </comment>
    <comment ref="D34" authorId="0">
      <text>
        <r>
          <rPr>
            <sz val="9"/>
            <color indexed="81"/>
            <rFont val="Tahoma"/>
            <family val="2"/>
          </rPr>
          <t>Descrivere sinteticamente gli obiettivi specifici del bando pubblico valutato</t>
        </r>
      </text>
    </comment>
    <comment ref="D35" authorId="0">
      <text>
        <r>
          <rPr>
            <sz val="9"/>
            <color indexed="81"/>
            <rFont val="Tahoma"/>
            <family val="2"/>
          </rPr>
          <t>Indicare l'anno di pubblicazione del bando pubblico valutato</t>
        </r>
      </text>
    </comment>
    <comment ref="D36" authorId="0">
      <text>
        <r>
          <rPr>
            <sz val="9"/>
            <color indexed="81"/>
            <rFont val="Tahoma"/>
            <family val="2"/>
          </rPr>
          <t>Utilizzare la tendina per selezionare il numero di progetti valutati nell'ambito del bando pubblico descritto</t>
        </r>
      </text>
    </comment>
    <comment ref="D37" authorId="0">
      <text>
        <r>
          <rPr>
            <sz val="9"/>
            <color indexed="81"/>
            <rFont val="Tahoma"/>
            <family val="2"/>
          </rPr>
          <t>Utilizzare la tendina per selezionare la classe di investimento medio dei progetti valutati nell'ambito del bando pubblico descritto</t>
        </r>
      </text>
    </comment>
  </commentList>
</comments>
</file>

<file path=xl/comments5.xml><?xml version="1.0" encoding="utf-8"?>
<comments xmlns="http://schemas.openxmlformats.org/spreadsheetml/2006/main">
  <authors>
    <author>Carlo Borelli</author>
  </authors>
  <commentList>
    <comment ref="D7" authorId="0">
      <text>
        <r>
          <rPr>
            <sz val="9"/>
            <color indexed="81"/>
            <rFont val="Tahoma"/>
            <family val="2"/>
          </rPr>
          <t>Campo a compilazione automatica</t>
        </r>
      </text>
    </comment>
    <comment ref="D11" authorId="0">
      <text>
        <r>
          <rPr>
            <sz val="9"/>
            <color indexed="81"/>
            <rFont val="Tahoma"/>
            <family val="2"/>
          </rPr>
          <t>Campo a compilazione automatica</t>
        </r>
      </text>
    </comment>
    <comment ref="D12" authorId="0">
      <text>
        <r>
          <rPr>
            <sz val="9"/>
            <color indexed="81"/>
            <rFont val="Tahoma"/>
            <family val="2"/>
          </rPr>
          <t>Campo a compilazione automatica</t>
        </r>
      </text>
    </comment>
    <comment ref="D13" authorId="0">
      <text>
        <r>
          <rPr>
            <sz val="9"/>
            <color indexed="81"/>
            <rFont val="Tahoma"/>
            <family val="2"/>
          </rPr>
          <t>Campo a compilazione automatica</t>
        </r>
      </text>
    </comment>
    <comment ref="D14" authorId="0">
      <text>
        <r>
          <rPr>
            <sz val="9"/>
            <color indexed="81"/>
            <rFont val="Tahoma"/>
            <family val="2"/>
          </rPr>
          <t>Campo a compilazione automatica</t>
        </r>
      </text>
    </comment>
    <comment ref="D16" authorId="0">
      <text>
        <r>
          <rPr>
            <sz val="9"/>
            <color indexed="81"/>
            <rFont val="Tahoma"/>
            <family val="2"/>
          </rPr>
          <t>Campo a compilazione automatica</t>
        </r>
      </text>
    </comment>
    <comment ref="D17" authorId="0">
      <text>
        <r>
          <rPr>
            <sz val="9"/>
            <color indexed="81"/>
            <rFont val="Tahoma"/>
            <family val="2"/>
          </rPr>
          <t>Campo a compilazione automatica</t>
        </r>
      </text>
    </comment>
    <comment ref="D18" authorId="0">
      <text>
        <r>
          <rPr>
            <sz val="9"/>
            <color indexed="81"/>
            <rFont val="Tahoma"/>
            <family val="2"/>
          </rPr>
          <t>Campo a compilazione automatica</t>
        </r>
      </text>
    </comment>
    <comment ref="D19" authorId="0">
      <text>
        <r>
          <rPr>
            <sz val="9"/>
            <color indexed="81"/>
            <rFont val="Tahoma"/>
            <family val="2"/>
          </rPr>
          <t>Campo a compilazione automatica</t>
        </r>
      </text>
    </comment>
    <comment ref="D20" authorId="0">
      <text>
        <r>
          <rPr>
            <sz val="9"/>
            <color indexed="81"/>
            <rFont val="Tahoma"/>
            <family val="2"/>
          </rPr>
          <t>Campo a compilazione automatica</t>
        </r>
      </text>
    </comment>
    <comment ref="D21" authorId="0">
      <text>
        <r>
          <rPr>
            <sz val="9"/>
            <color indexed="81"/>
            <rFont val="Tahoma"/>
            <family val="2"/>
          </rPr>
          <t>Campo a compilazione automatica</t>
        </r>
      </text>
    </comment>
    <comment ref="D22" authorId="0">
      <text>
        <r>
          <rPr>
            <sz val="9"/>
            <color indexed="81"/>
            <rFont val="Tahoma"/>
            <family val="2"/>
          </rPr>
          <t>Campo a compilazione automatica</t>
        </r>
      </text>
    </comment>
    <comment ref="D23" authorId="0">
      <text>
        <r>
          <rPr>
            <sz val="9"/>
            <color indexed="81"/>
            <rFont val="Tahoma"/>
            <family val="2"/>
          </rPr>
          <t>Campo a compilazione automatica</t>
        </r>
      </text>
    </comment>
    <comment ref="D24" authorId="0">
      <text>
        <r>
          <rPr>
            <sz val="9"/>
            <color indexed="81"/>
            <rFont val="Tahoma"/>
            <family val="2"/>
          </rPr>
          <t>Campo a compilazione automatica</t>
        </r>
      </text>
    </comment>
    <comment ref="D27" authorId="0">
      <text>
        <r>
          <rPr>
            <sz val="9"/>
            <color indexed="81"/>
            <rFont val="Tahoma"/>
            <family val="2"/>
          </rPr>
          <t xml:space="preserve">Descrivere quanto richiesto mantenendosi </t>
        </r>
        <r>
          <rPr>
            <b/>
            <sz val="9"/>
            <color indexed="81"/>
            <rFont val="Tahoma"/>
            <family val="2"/>
          </rPr>
          <t>tassativamente</t>
        </r>
        <r>
          <rPr>
            <sz val="9"/>
            <color indexed="81"/>
            <rFont val="Tahoma"/>
            <family val="2"/>
          </rPr>
          <t xml:space="preserve"> entro lo spazio dato</t>
        </r>
      </text>
    </comment>
    <comment ref="D29" authorId="0">
      <text>
        <r>
          <rPr>
            <sz val="9"/>
            <color indexed="81"/>
            <rFont val="Tahoma"/>
            <family val="2"/>
          </rPr>
          <t>Campo a compilazione automatica</t>
        </r>
      </text>
    </comment>
    <comment ref="D30" authorId="0">
      <text>
        <r>
          <rPr>
            <sz val="9"/>
            <color indexed="81"/>
            <rFont val="Tahoma"/>
            <family val="2"/>
          </rPr>
          <t>Campo a compilazione automatica</t>
        </r>
      </text>
    </comment>
    <comment ref="D31" authorId="0">
      <text>
        <r>
          <rPr>
            <sz val="9"/>
            <color indexed="81"/>
            <rFont val="Tahoma"/>
            <family val="2"/>
          </rPr>
          <t>Campo a compilazione automatica</t>
        </r>
      </text>
    </comment>
    <comment ref="D32" authorId="0">
      <text>
        <r>
          <rPr>
            <sz val="9"/>
            <color indexed="81"/>
            <rFont val="Tahoma"/>
            <family val="2"/>
          </rPr>
          <t>Campo a compilazione automatica</t>
        </r>
      </text>
    </comment>
    <comment ref="D33" authorId="0">
      <text>
        <r>
          <rPr>
            <sz val="9"/>
            <color indexed="81"/>
            <rFont val="Tahoma"/>
            <family val="2"/>
          </rPr>
          <t>Campo a compilazione automatica</t>
        </r>
      </text>
    </comment>
    <comment ref="D34" authorId="0">
      <text>
        <r>
          <rPr>
            <sz val="9"/>
            <color indexed="81"/>
            <rFont val="Tahoma"/>
            <family val="2"/>
          </rPr>
          <t>Campo a compilazione automatica</t>
        </r>
      </text>
    </comment>
    <comment ref="D35" authorId="0">
      <text>
        <r>
          <rPr>
            <sz val="9"/>
            <color indexed="81"/>
            <rFont val="Tahoma"/>
            <family val="2"/>
          </rPr>
          <t>Campo a compilazione automatica</t>
        </r>
      </text>
    </comment>
    <comment ref="D36" authorId="0">
      <text>
        <r>
          <rPr>
            <sz val="9"/>
            <color indexed="81"/>
            <rFont val="Tahoma"/>
            <family val="2"/>
          </rPr>
          <t>Campo a compilazione automatica</t>
        </r>
      </text>
    </comment>
    <comment ref="D37" authorId="0">
      <text>
        <r>
          <rPr>
            <sz val="9"/>
            <color indexed="81"/>
            <rFont val="Tahoma"/>
            <family val="2"/>
          </rPr>
          <t>Campo a compilazione automatica</t>
        </r>
      </text>
    </comment>
    <comment ref="D38" authorId="0">
      <text>
        <r>
          <rPr>
            <sz val="9"/>
            <color indexed="81"/>
            <rFont val="Tahoma"/>
            <family val="2"/>
          </rPr>
          <t>Campo a compilazione automatica</t>
        </r>
      </text>
    </comment>
    <comment ref="D39" authorId="0">
      <text>
        <r>
          <rPr>
            <sz val="9"/>
            <color indexed="81"/>
            <rFont val="Tahoma"/>
            <family val="2"/>
          </rPr>
          <t>Campo a compilazione automatica</t>
        </r>
      </text>
    </comment>
    <comment ref="D40" authorId="0">
      <text>
        <r>
          <rPr>
            <sz val="9"/>
            <color indexed="81"/>
            <rFont val="Tahoma"/>
            <family val="2"/>
          </rPr>
          <t>Campo a compilazione automatica</t>
        </r>
      </text>
    </comment>
    <comment ref="D41" authorId="0">
      <text>
        <r>
          <rPr>
            <sz val="9"/>
            <color indexed="81"/>
            <rFont val="Tahoma"/>
            <family val="2"/>
          </rPr>
          <t>Campo a compilazione automatica</t>
        </r>
      </text>
    </comment>
    <comment ref="D42" authorId="0">
      <text>
        <r>
          <rPr>
            <sz val="9"/>
            <color indexed="81"/>
            <rFont val="Tahoma"/>
            <family val="2"/>
          </rPr>
          <t>Campo a compilazione automatica</t>
        </r>
      </text>
    </comment>
    <comment ref="D43" authorId="0">
      <text>
        <r>
          <rPr>
            <sz val="9"/>
            <color indexed="81"/>
            <rFont val="Tahoma"/>
            <family val="2"/>
          </rPr>
          <t>Campo a compilazione automatica</t>
        </r>
      </text>
    </comment>
    <comment ref="D46" authorId="0">
      <text>
        <r>
          <rPr>
            <sz val="9"/>
            <color indexed="81"/>
            <rFont val="Tahoma"/>
            <family val="2"/>
          </rPr>
          <t xml:space="preserve">Descrivere quanto richiesto mantenendosi </t>
        </r>
        <r>
          <rPr>
            <b/>
            <sz val="9"/>
            <color indexed="81"/>
            <rFont val="Tahoma"/>
            <family val="2"/>
          </rPr>
          <t>tassativamente</t>
        </r>
        <r>
          <rPr>
            <sz val="9"/>
            <color indexed="81"/>
            <rFont val="Tahoma"/>
            <family val="2"/>
          </rPr>
          <t xml:space="preserve"> entro lo spazio dato</t>
        </r>
      </text>
    </comment>
    <comment ref="D50" authorId="0">
      <text>
        <r>
          <rPr>
            <sz val="9"/>
            <color indexed="81"/>
            <rFont val="Tahoma"/>
            <family val="2"/>
          </rPr>
          <t>Campo a compilazione automatica</t>
        </r>
      </text>
    </comment>
    <comment ref="D51" authorId="0">
      <text>
        <r>
          <rPr>
            <sz val="9"/>
            <color indexed="81"/>
            <rFont val="Tahoma"/>
            <family val="2"/>
          </rPr>
          <t>Campo a compilazione automatica</t>
        </r>
      </text>
    </comment>
    <comment ref="D52" authorId="0">
      <text>
        <r>
          <rPr>
            <sz val="9"/>
            <color indexed="81"/>
            <rFont val="Tahoma"/>
            <family val="2"/>
          </rPr>
          <t>Campo a compilazione automatica</t>
        </r>
      </text>
    </comment>
    <comment ref="D53" authorId="0">
      <text>
        <r>
          <rPr>
            <sz val="9"/>
            <color indexed="81"/>
            <rFont val="Tahoma"/>
            <family val="2"/>
          </rPr>
          <t>Campo a compilazione automatica</t>
        </r>
      </text>
    </comment>
    <comment ref="D55" authorId="0">
      <text>
        <r>
          <rPr>
            <sz val="9"/>
            <color indexed="81"/>
            <rFont val="Tahoma"/>
            <family val="2"/>
          </rPr>
          <t>Campo a compilazione automatica</t>
        </r>
      </text>
    </comment>
    <comment ref="D56" authorId="0">
      <text>
        <r>
          <rPr>
            <sz val="9"/>
            <color indexed="81"/>
            <rFont val="Tahoma"/>
            <family val="2"/>
          </rPr>
          <t>Campo a compilazione automatica</t>
        </r>
      </text>
    </comment>
    <comment ref="D57" authorId="0">
      <text>
        <r>
          <rPr>
            <sz val="9"/>
            <color indexed="81"/>
            <rFont val="Tahoma"/>
            <family val="2"/>
          </rPr>
          <t>Campo a compilazione automatica</t>
        </r>
      </text>
    </comment>
    <comment ref="D58" authorId="0">
      <text>
        <r>
          <rPr>
            <sz val="9"/>
            <color indexed="81"/>
            <rFont val="Tahoma"/>
            <family val="2"/>
          </rPr>
          <t>Campo a compilazione automatica</t>
        </r>
      </text>
    </comment>
    <comment ref="D59" authorId="0">
      <text>
        <r>
          <rPr>
            <sz val="9"/>
            <color indexed="81"/>
            <rFont val="Tahoma"/>
            <family val="2"/>
          </rPr>
          <t>Campo a compilazione automatica</t>
        </r>
      </text>
    </comment>
    <comment ref="D60" authorId="0">
      <text>
        <r>
          <rPr>
            <sz val="9"/>
            <color indexed="81"/>
            <rFont val="Tahoma"/>
            <family val="2"/>
          </rPr>
          <t>Campo a compilazione automatica</t>
        </r>
      </text>
    </comment>
    <comment ref="D61" authorId="0">
      <text>
        <r>
          <rPr>
            <sz val="9"/>
            <color indexed="81"/>
            <rFont val="Tahoma"/>
            <family val="2"/>
          </rPr>
          <t>Campo a compilazione automatica</t>
        </r>
      </text>
    </comment>
    <comment ref="D62" authorId="0">
      <text>
        <r>
          <rPr>
            <sz val="9"/>
            <color indexed="81"/>
            <rFont val="Tahoma"/>
            <family val="2"/>
          </rPr>
          <t>Campo a compilazione automatica</t>
        </r>
      </text>
    </comment>
    <comment ref="D63" authorId="0">
      <text>
        <r>
          <rPr>
            <sz val="9"/>
            <color indexed="81"/>
            <rFont val="Tahoma"/>
            <family val="2"/>
          </rPr>
          <t>Campo a compilazione automatica</t>
        </r>
      </text>
    </comment>
    <comment ref="D66" authorId="0">
      <text>
        <r>
          <rPr>
            <sz val="9"/>
            <color indexed="81"/>
            <rFont val="Tahoma"/>
            <family val="2"/>
          </rPr>
          <t xml:space="preserve">Descrivere quanto richiesto mantenendosi </t>
        </r>
        <r>
          <rPr>
            <b/>
            <sz val="9"/>
            <color indexed="81"/>
            <rFont val="Tahoma"/>
            <family val="2"/>
          </rPr>
          <t>tassativamente</t>
        </r>
        <r>
          <rPr>
            <sz val="9"/>
            <color indexed="81"/>
            <rFont val="Tahoma"/>
            <family val="2"/>
          </rPr>
          <t xml:space="preserve"> entro lo spazio dato</t>
        </r>
      </text>
    </comment>
    <comment ref="D68" authorId="0">
      <text>
        <r>
          <rPr>
            <sz val="9"/>
            <color indexed="81"/>
            <rFont val="Tahoma"/>
            <family val="2"/>
          </rPr>
          <t>Campo a compilazione automatica</t>
        </r>
      </text>
    </comment>
    <comment ref="D69" authorId="0">
      <text>
        <r>
          <rPr>
            <sz val="9"/>
            <color indexed="81"/>
            <rFont val="Tahoma"/>
            <family val="2"/>
          </rPr>
          <t>Campo a compilazione automatica</t>
        </r>
      </text>
    </comment>
    <comment ref="D70" authorId="0">
      <text>
        <r>
          <rPr>
            <sz val="9"/>
            <color indexed="81"/>
            <rFont val="Tahoma"/>
            <family val="2"/>
          </rPr>
          <t>Campo a compilazione automatica</t>
        </r>
      </text>
    </comment>
    <comment ref="D71" authorId="0">
      <text>
        <r>
          <rPr>
            <sz val="9"/>
            <color indexed="81"/>
            <rFont val="Tahoma"/>
            <family val="2"/>
          </rPr>
          <t>Campo a compilazione automatica</t>
        </r>
      </text>
    </comment>
    <comment ref="D72" authorId="0">
      <text>
        <r>
          <rPr>
            <sz val="9"/>
            <color indexed="81"/>
            <rFont val="Tahoma"/>
            <family val="2"/>
          </rPr>
          <t>Campo a compilazione automatica</t>
        </r>
      </text>
    </comment>
    <comment ref="D73" authorId="0">
      <text>
        <r>
          <rPr>
            <sz val="9"/>
            <color indexed="81"/>
            <rFont val="Tahoma"/>
            <family val="2"/>
          </rPr>
          <t>Campo a compilazione automatica</t>
        </r>
      </text>
    </comment>
    <comment ref="D74" authorId="0">
      <text>
        <r>
          <rPr>
            <sz val="9"/>
            <color indexed="81"/>
            <rFont val="Tahoma"/>
            <family val="2"/>
          </rPr>
          <t>Campo a compilazione automatica</t>
        </r>
      </text>
    </comment>
    <comment ref="D75" authorId="0">
      <text>
        <r>
          <rPr>
            <sz val="9"/>
            <color indexed="81"/>
            <rFont val="Tahoma"/>
            <family val="2"/>
          </rPr>
          <t>Campo a compilazione automatica</t>
        </r>
      </text>
    </comment>
    <comment ref="D76" authorId="0">
      <text>
        <r>
          <rPr>
            <sz val="9"/>
            <color indexed="81"/>
            <rFont val="Tahoma"/>
            <family val="2"/>
          </rPr>
          <t>Campo a compilazione automatica</t>
        </r>
      </text>
    </comment>
    <comment ref="D77" authorId="0">
      <text>
        <r>
          <rPr>
            <sz val="9"/>
            <color indexed="81"/>
            <rFont val="Tahoma"/>
            <family val="2"/>
          </rPr>
          <t>Campo a compilazione automatica</t>
        </r>
      </text>
    </comment>
    <comment ref="D78" authorId="0">
      <text>
        <r>
          <rPr>
            <sz val="9"/>
            <color indexed="81"/>
            <rFont val="Tahoma"/>
            <family val="2"/>
          </rPr>
          <t>Campo a compilazione automatica</t>
        </r>
      </text>
    </comment>
    <comment ref="D79" authorId="0">
      <text>
        <r>
          <rPr>
            <sz val="9"/>
            <color indexed="81"/>
            <rFont val="Tahoma"/>
            <family val="2"/>
          </rPr>
          <t>Campo a compilazione automatica</t>
        </r>
      </text>
    </comment>
    <comment ref="D80" authorId="0">
      <text>
        <r>
          <rPr>
            <sz val="9"/>
            <color indexed="81"/>
            <rFont val="Tahoma"/>
            <family val="2"/>
          </rPr>
          <t>Campo a compilazione automatica</t>
        </r>
      </text>
    </comment>
    <comment ref="D81" authorId="0">
      <text>
        <r>
          <rPr>
            <sz val="9"/>
            <color indexed="81"/>
            <rFont val="Tahoma"/>
            <family val="2"/>
          </rPr>
          <t>Campo a compilazione automatica</t>
        </r>
      </text>
    </comment>
    <comment ref="D82" authorId="0">
      <text>
        <r>
          <rPr>
            <sz val="9"/>
            <color indexed="81"/>
            <rFont val="Tahoma"/>
            <family val="2"/>
          </rPr>
          <t>Campo a compilazione automatica</t>
        </r>
      </text>
    </comment>
    <comment ref="D85" authorId="0">
      <text>
        <r>
          <rPr>
            <sz val="9"/>
            <color indexed="81"/>
            <rFont val="Tahoma"/>
            <family val="2"/>
          </rPr>
          <t xml:space="preserve">Descrivere quanto richiesto mantenendosi </t>
        </r>
        <r>
          <rPr>
            <b/>
            <sz val="9"/>
            <color indexed="81"/>
            <rFont val="Tahoma"/>
            <family val="2"/>
          </rPr>
          <t>tassativamente</t>
        </r>
        <r>
          <rPr>
            <sz val="9"/>
            <color indexed="81"/>
            <rFont val="Tahoma"/>
            <family val="2"/>
          </rPr>
          <t xml:space="preserve"> entro lo spazio dato</t>
        </r>
      </text>
    </comment>
  </commentList>
</comments>
</file>

<file path=xl/sharedStrings.xml><?xml version="1.0" encoding="utf-8"?>
<sst xmlns="http://schemas.openxmlformats.org/spreadsheetml/2006/main" count="1016" uniqueCount="748">
  <si>
    <t xml:space="preserve">AS4 Sviluppo e Innovazione Tecnologica per lo Spazio </t>
  </si>
  <si>
    <t xml:space="preserve">AS5 Protezione nello spazio e dallo spazio </t>
  </si>
  <si>
    <t>AS6 Nuove piattaforme tra la terra e lo spazio</t>
  </si>
  <si>
    <t>AGROALIMENTARE</t>
  </si>
  <si>
    <t>AG4 Dinamiche globali ed efficacia nutrizionale</t>
  </si>
  <si>
    <t>AE4 Infrastrutture per la mobilità elettrica</t>
  </si>
  <si>
    <t>AE5 Illuminazione intelligente</t>
  </si>
  <si>
    <t>TIA3 Fotonica</t>
  </si>
  <si>
    <t>AEROSPAZIO</t>
  </si>
  <si>
    <t xml:space="preserve">AS3 Applicazioni e tecnologie dallo spazio per la società </t>
  </si>
  <si>
    <t>ECOINDUSTRIA</t>
  </si>
  <si>
    <t>TECNOLOGIE_INDUSTRIALI_ABILITANTI</t>
  </si>
  <si>
    <t>Nome</t>
  </si>
  <si>
    <t>Cognome</t>
  </si>
  <si>
    <t>Stato di nascita</t>
  </si>
  <si>
    <t>Comune di nascita</t>
  </si>
  <si>
    <t>Comune di residenza</t>
  </si>
  <si>
    <t>CAP di residenza</t>
  </si>
  <si>
    <t>Indirizzo di residenza</t>
  </si>
  <si>
    <t>Indirizzo di domicilio</t>
  </si>
  <si>
    <t>Comune di domicilio</t>
  </si>
  <si>
    <t>CAP di domicilio</t>
  </si>
  <si>
    <t>Partita IVA</t>
  </si>
  <si>
    <t>Telefono</t>
  </si>
  <si>
    <t>Cellulare</t>
  </si>
  <si>
    <t>Fax</t>
  </si>
  <si>
    <t>E-mail</t>
  </si>
  <si>
    <t>PEC</t>
  </si>
  <si>
    <t>Intestatario partita IVA</t>
  </si>
  <si>
    <t>AN10</t>
  </si>
  <si>
    <t>AN11</t>
  </si>
  <si>
    <t>AN12</t>
  </si>
  <si>
    <t>AN13</t>
  </si>
  <si>
    <t>AN14</t>
  </si>
  <si>
    <t>AN15</t>
  </si>
  <si>
    <t>AN16</t>
  </si>
  <si>
    <t>AN17</t>
  </si>
  <si>
    <t>AN18</t>
  </si>
  <si>
    <t>AN19</t>
  </si>
  <si>
    <t>AN20</t>
  </si>
  <si>
    <t>AN21</t>
  </si>
  <si>
    <t>AN22</t>
  </si>
  <si>
    <t>AN23</t>
  </si>
  <si>
    <t>AN01</t>
  </si>
  <si>
    <t>AN02</t>
  </si>
  <si>
    <t>AN03</t>
  </si>
  <si>
    <t>AN04</t>
  </si>
  <si>
    <t>AN05</t>
  </si>
  <si>
    <t>AN06</t>
  </si>
  <si>
    <t>AN07</t>
  </si>
  <si>
    <t>AN08</t>
  </si>
  <si>
    <t>AN09</t>
  </si>
  <si>
    <r>
      <t xml:space="preserve">Provincia di nascita </t>
    </r>
    <r>
      <rPr>
        <b/>
        <i/>
        <sz val="10"/>
        <color theme="1"/>
        <rFont val="Arial"/>
        <family val="2"/>
      </rPr>
      <t>(sigla)</t>
    </r>
  </si>
  <si>
    <r>
      <t xml:space="preserve">Data di nascita </t>
    </r>
    <r>
      <rPr>
        <b/>
        <i/>
        <sz val="10"/>
        <color theme="1"/>
        <rFont val="Arial"/>
        <family val="2"/>
      </rPr>
      <t>(gg/mm/aaaa)</t>
    </r>
  </si>
  <si>
    <r>
      <t xml:space="preserve">Provincia di residenza </t>
    </r>
    <r>
      <rPr>
        <b/>
        <i/>
        <sz val="10"/>
        <color theme="1"/>
        <rFont val="Arial"/>
        <family val="2"/>
      </rPr>
      <t>(sigla)</t>
    </r>
  </si>
  <si>
    <r>
      <t xml:space="preserve">Provincia di domicilio </t>
    </r>
    <r>
      <rPr>
        <b/>
        <i/>
        <sz val="10"/>
        <color theme="1"/>
        <rFont val="Arial"/>
        <family val="2"/>
      </rPr>
      <t>(sigla)</t>
    </r>
  </si>
  <si>
    <t>AN00</t>
  </si>
  <si>
    <t>Candidatura di</t>
  </si>
  <si>
    <t>AN24</t>
  </si>
  <si>
    <t>AN25</t>
  </si>
  <si>
    <t>AN26</t>
  </si>
  <si>
    <t>AN27</t>
  </si>
  <si>
    <t>AN28</t>
  </si>
  <si>
    <t>AN29</t>
  </si>
  <si>
    <t>Sesso</t>
  </si>
  <si>
    <t>M</t>
  </si>
  <si>
    <t>F</t>
  </si>
  <si>
    <t>Posizionarsi sopra una cella per visualizzare le relative istruzioni di compilazione</t>
  </si>
  <si>
    <t>La compilazione delle celle evidenziate in giallo è obbligatoria</t>
  </si>
  <si>
    <t>Le celle evideziate in rosso si compilano automaticamente</t>
  </si>
  <si>
    <t>ISTRUZIONI</t>
  </si>
  <si>
    <t>CS00</t>
  </si>
  <si>
    <t>EP00</t>
  </si>
  <si>
    <t>EV00</t>
  </si>
  <si>
    <t>MOTIVAZIONI</t>
  </si>
  <si>
    <t>MO00</t>
  </si>
  <si>
    <t>Lingua madre</t>
  </si>
  <si>
    <t>Lingue</t>
  </si>
  <si>
    <t>Lingua straniera 1 (LS1)</t>
  </si>
  <si>
    <t>LS1 / Livello</t>
  </si>
  <si>
    <t>Lingua straniera 2 (LS2)</t>
  </si>
  <si>
    <t>LS2 / Livello</t>
  </si>
  <si>
    <t>Lingua straniera 3 (LS3)</t>
  </si>
  <si>
    <t>LS3 / Livello</t>
  </si>
  <si>
    <t>AN30</t>
  </si>
  <si>
    <t>AN31</t>
  </si>
  <si>
    <t>AN32</t>
  </si>
  <si>
    <t>AN33</t>
  </si>
  <si>
    <t>AN34</t>
  </si>
  <si>
    <t>AN35</t>
  </si>
  <si>
    <t>AN36</t>
  </si>
  <si>
    <t>Laurea</t>
  </si>
  <si>
    <t>Vecchio ordinamento</t>
  </si>
  <si>
    <t>Specialistica</t>
  </si>
  <si>
    <t>CS01</t>
  </si>
  <si>
    <t>Conseguita nel</t>
  </si>
  <si>
    <t>Presso</t>
  </si>
  <si>
    <t>Titolo della tesi</t>
  </si>
  <si>
    <t>Voto conseguito</t>
  </si>
  <si>
    <t>CS02</t>
  </si>
  <si>
    <t>CS03</t>
  </si>
  <si>
    <t>CS04</t>
  </si>
  <si>
    <t>CS05</t>
  </si>
  <si>
    <t>CS06</t>
  </si>
  <si>
    <t>CS07</t>
  </si>
  <si>
    <t>CS08</t>
  </si>
  <si>
    <t>CS09</t>
  </si>
  <si>
    <t>CS10</t>
  </si>
  <si>
    <t>CS11</t>
  </si>
  <si>
    <t>CS12</t>
  </si>
  <si>
    <t>CS13</t>
  </si>
  <si>
    <t>CS14</t>
  </si>
  <si>
    <t>CS15</t>
  </si>
  <si>
    <t>CS16</t>
  </si>
  <si>
    <t>CS17</t>
  </si>
  <si>
    <t>CS18</t>
  </si>
  <si>
    <t>CS19</t>
  </si>
  <si>
    <t>CS20</t>
  </si>
  <si>
    <t>Conseguito nel</t>
  </si>
  <si>
    <t>CS21</t>
  </si>
  <si>
    <t>CS22</t>
  </si>
  <si>
    <t>CS23</t>
  </si>
  <si>
    <t>CS24</t>
  </si>
  <si>
    <t>CS25</t>
  </si>
  <si>
    <t>1. DATI ANAGRAFICI</t>
  </si>
  <si>
    <t>2. LINGUE</t>
  </si>
  <si>
    <t>3. AMBITI DI CANDIDATURA</t>
  </si>
  <si>
    <t>4. LAUREA</t>
  </si>
  <si>
    <t>5. DOTTORATO</t>
  </si>
  <si>
    <t>6. MASTER DI SECONDO LIVELLO</t>
  </si>
  <si>
    <t>CS26</t>
  </si>
  <si>
    <t>CS27</t>
  </si>
  <si>
    <t>CS28</t>
  </si>
  <si>
    <t>CS29</t>
  </si>
  <si>
    <t>CS30</t>
  </si>
  <si>
    <t>7. CORSI DI SPECIALIZZAZIONE</t>
  </si>
  <si>
    <t>Ente erogatore</t>
  </si>
  <si>
    <t>Eventuale certificazione conseguita</t>
  </si>
  <si>
    <t>Titolo/tema del corso (CS1)</t>
  </si>
  <si>
    <t>Titolo/tema del corso (CS2)</t>
  </si>
  <si>
    <t>Titolo/tema del corso (CS3)</t>
  </si>
  <si>
    <t>Titolo/tema del corso (CS4)</t>
  </si>
  <si>
    <t>Titolo/tema del corso (CS5)</t>
  </si>
  <si>
    <t>CS31</t>
  </si>
  <si>
    <t>CS32</t>
  </si>
  <si>
    <t>CS33</t>
  </si>
  <si>
    <t>CS34</t>
  </si>
  <si>
    <t>CS35</t>
  </si>
  <si>
    <t>CS36</t>
  </si>
  <si>
    <t>CS37</t>
  </si>
  <si>
    <t>CS38</t>
  </si>
  <si>
    <t>CS39</t>
  </si>
  <si>
    <t>CS40</t>
  </si>
  <si>
    <t>CS41</t>
  </si>
  <si>
    <t>CS42</t>
  </si>
  <si>
    <t>CS43</t>
  </si>
  <si>
    <t>CS44</t>
  </si>
  <si>
    <t>CS45</t>
  </si>
  <si>
    <t>CS46</t>
  </si>
  <si>
    <t>CS47</t>
  </si>
  <si>
    <t>CS48</t>
  </si>
  <si>
    <t>CS49</t>
  </si>
  <si>
    <t>CS50</t>
  </si>
  <si>
    <t>CS51</t>
  </si>
  <si>
    <t>CS52</t>
  </si>
  <si>
    <t>CS53</t>
  </si>
  <si>
    <t>CS54</t>
  </si>
  <si>
    <t>CS55</t>
  </si>
  <si>
    <r>
      <t xml:space="preserve">Durata </t>
    </r>
    <r>
      <rPr>
        <b/>
        <i/>
        <sz val="10"/>
        <color theme="1"/>
        <rFont val="Arial"/>
        <family val="2"/>
      </rPr>
      <t>(ore)</t>
    </r>
  </si>
  <si>
    <t>Solo se Tipo laurea = Specialistica indicare</t>
  </si>
  <si>
    <t>Frequentato nel</t>
  </si>
  <si>
    <t>La compilazione delle celle evidenziate in verde è facoltativa, ma consigliata se pertinente</t>
  </si>
  <si>
    <t>Codice fiscale personale</t>
  </si>
  <si>
    <t>8. ESPERIENZE PROFESSIONALI</t>
  </si>
  <si>
    <t>Settore di attività</t>
  </si>
  <si>
    <t>Principali responsabilità</t>
  </si>
  <si>
    <t>EP01</t>
  </si>
  <si>
    <t>EP02</t>
  </si>
  <si>
    <t>EP03</t>
  </si>
  <si>
    <t>EP04</t>
  </si>
  <si>
    <t>EP05</t>
  </si>
  <si>
    <t>EP06</t>
  </si>
  <si>
    <t>EP07</t>
  </si>
  <si>
    <t>EP08</t>
  </si>
  <si>
    <t>EP09</t>
  </si>
  <si>
    <t>Descrizione delle attività svolte</t>
  </si>
  <si>
    <t>Tipo e dimensione</t>
  </si>
  <si>
    <t>1 Micro impresa (&lt; 10 dipendenti)</t>
  </si>
  <si>
    <t>2 Piccola impresa (&lt; 50 dipendenti)</t>
  </si>
  <si>
    <t>3 Media impresa (&lt; 250 dipendenti)</t>
  </si>
  <si>
    <t>Dimensione e tipo</t>
  </si>
  <si>
    <t>7 Università o centro di ricerca privato</t>
  </si>
  <si>
    <t>6 Università o centro di ricerca pubblico</t>
  </si>
  <si>
    <t>5 Ente pubblico</t>
  </si>
  <si>
    <t>4 Grande impresa o multinazionale</t>
  </si>
  <si>
    <t>ANAGRAFICA, LINGUE E AMBITI DI CANDIDATURA</t>
  </si>
  <si>
    <t>LAUREA, DOTTORATO, MASTER E CORSI DI SPECIALIZZAZIONE</t>
  </si>
  <si>
    <t>ESPERIENZE PROFESSIONALI, PROGETTI E PUBBLICAZIONI</t>
  </si>
  <si>
    <t>ESPERIENZE DI VALUTAZIONE</t>
  </si>
  <si>
    <t>EP10</t>
  </si>
  <si>
    <t>EP11</t>
  </si>
  <si>
    <t>EP12</t>
  </si>
  <si>
    <t>EP13</t>
  </si>
  <si>
    <t>EP14</t>
  </si>
  <si>
    <t>EP15</t>
  </si>
  <si>
    <t>EP16</t>
  </si>
  <si>
    <t>EP17</t>
  </si>
  <si>
    <t>EP18</t>
  </si>
  <si>
    <t>EP19</t>
  </si>
  <si>
    <t>EP20</t>
  </si>
  <si>
    <t>EP21</t>
  </si>
  <si>
    <t>EP22</t>
  </si>
  <si>
    <t>EP23</t>
  </si>
  <si>
    <t>EP24</t>
  </si>
  <si>
    <t>EP25</t>
  </si>
  <si>
    <t>EP26</t>
  </si>
  <si>
    <t>EP27</t>
  </si>
  <si>
    <t>EP28</t>
  </si>
  <si>
    <t>EP29</t>
  </si>
  <si>
    <t>EP30</t>
  </si>
  <si>
    <t>EP31</t>
  </si>
  <si>
    <t>EP32</t>
  </si>
  <si>
    <t>EP33</t>
  </si>
  <si>
    <t>EP34</t>
  </si>
  <si>
    <t>EP35</t>
  </si>
  <si>
    <t>EP36</t>
  </si>
  <si>
    <t>EP37</t>
  </si>
  <si>
    <t>EP38</t>
  </si>
  <si>
    <t>EP39</t>
  </si>
  <si>
    <t>EP40</t>
  </si>
  <si>
    <t>EP41</t>
  </si>
  <si>
    <t>EP42</t>
  </si>
  <si>
    <t>EP43</t>
  </si>
  <si>
    <t>EP44</t>
  </si>
  <si>
    <t>EP45</t>
  </si>
  <si>
    <t>EP46</t>
  </si>
  <si>
    <t>EP47</t>
  </si>
  <si>
    <t>EP48</t>
  </si>
  <si>
    <t>EP49</t>
  </si>
  <si>
    <t>EP50</t>
  </si>
  <si>
    <t>EP51</t>
  </si>
  <si>
    <t>EP52</t>
  </si>
  <si>
    <t>EP53</t>
  </si>
  <si>
    <t>EP54</t>
  </si>
  <si>
    <t>EP55</t>
  </si>
  <si>
    <t>EP56</t>
  </si>
  <si>
    <t>EP57</t>
  </si>
  <si>
    <t>EP58</t>
  </si>
  <si>
    <t>EP59</t>
  </si>
  <si>
    <t>EP60</t>
  </si>
  <si>
    <t>EP61</t>
  </si>
  <si>
    <t>EP62</t>
  </si>
  <si>
    <t>EP63</t>
  </si>
  <si>
    <t>EP64</t>
  </si>
  <si>
    <t>EP65</t>
  </si>
  <si>
    <t>EP66</t>
  </si>
  <si>
    <t>EP67</t>
  </si>
  <si>
    <t>EP68</t>
  </si>
  <si>
    <t>EP69</t>
  </si>
  <si>
    <t>EP70</t>
  </si>
  <si>
    <t>EP71</t>
  </si>
  <si>
    <t>EP72</t>
  </si>
  <si>
    <t>EP73</t>
  </si>
  <si>
    <t>EP74</t>
  </si>
  <si>
    <t>EP75</t>
  </si>
  <si>
    <t>EP76</t>
  </si>
  <si>
    <t>EP77</t>
  </si>
  <si>
    <t>EP78</t>
  </si>
  <si>
    <t>EP79</t>
  </si>
  <si>
    <t>EP80</t>
  </si>
  <si>
    <t>EP81</t>
  </si>
  <si>
    <t>EP82</t>
  </si>
  <si>
    <t>EP83</t>
  </si>
  <si>
    <t>EP84</t>
  </si>
  <si>
    <t>EP85</t>
  </si>
  <si>
    <t>EP86</t>
  </si>
  <si>
    <t>EP87</t>
  </si>
  <si>
    <t>EP88</t>
  </si>
  <si>
    <t>EP89</t>
  </si>
  <si>
    <t>EP90</t>
  </si>
  <si>
    <t>Livello progetto</t>
  </si>
  <si>
    <t>Partecipanti progetto</t>
  </si>
  <si>
    <t>1 Uno</t>
  </si>
  <si>
    <t>2 Da due a cinque</t>
  </si>
  <si>
    <t>3 Da sei a dieci</t>
  </si>
  <si>
    <t>4 Oltre 10</t>
  </si>
  <si>
    <t>Budget progetto</t>
  </si>
  <si>
    <t>1 Fino a 50.000 Euro</t>
  </si>
  <si>
    <t>2 Da 50.000 a 200.000 Euro</t>
  </si>
  <si>
    <t>3 Da 200.000 a 500.000 Euro</t>
  </si>
  <si>
    <t>4 Da 500.000 a 1.000.000 Euro</t>
  </si>
  <si>
    <t>Durata progetto</t>
  </si>
  <si>
    <t>1 Fino a 6 mesi</t>
  </si>
  <si>
    <t>2 Da 6 mesi a 1 anno</t>
  </si>
  <si>
    <t>3 Da 1 a 2 anni</t>
  </si>
  <si>
    <t>4 Da 2 a 5 anni</t>
  </si>
  <si>
    <t>5 Oltre 5 anni</t>
  </si>
  <si>
    <t>5 Da 1.000.000 a 5.000.000 Euro</t>
  </si>
  <si>
    <t>6 Oltre 5.000.000 Euro</t>
  </si>
  <si>
    <t>Ruolo progetto</t>
  </si>
  <si>
    <t>1 Membro del team di progetto</t>
  </si>
  <si>
    <t>2 Responsabile amministrativo del singolo partecipante</t>
  </si>
  <si>
    <t>3 Responsabile amministrativo dell'intero progetto</t>
  </si>
  <si>
    <t>4 Responsabile tecnico del singolo partecipante</t>
  </si>
  <si>
    <t>5 Responsabile tecnico dell'intero progetto</t>
  </si>
  <si>
    <t>6 Project Manager del singolo partecipante</t>
  </si>
  <si>
    <t>7 Project Manager dell'intero progetto</t>
  </si>
  <si>
    <t>2 Elementare</t>
  </si>
  <si>
    <t>5 Sufficiente</t>
  </si>
  <si>
    <t>7 Professionale</t>
  </si>
  <si>
    <t>9 Madrelingua equivalente</t>
  </si>
  <si>
    <t>3 Partnership nazionale</t>
  </si>
  <si>
    <t>4 Partnership internazionale</t>
  </si>
  <si>
    <t>2 Partnership locale</t>
  </si>
  <si>
    <t>1 Interno al datore di lavoro/cliente</t>
  </si>
  <si>
    <t>EP91</t>
  </si>
  <si>
    <t>EP92</t>
  </si>
  <si>
    <t>EP93</t>
  </si>
  <si>
    <t>EP94</t>
  </si>
  <si>
    <t>EP95</t>
  </si>
  <si>
    <t>EP96</t>
  </si>
  <si>
    <t>EP97</t>
  </si>
  <si>
    <t>EP98</t>
  </si>
  <si>
    <t>EP99</t>
  </si>
  <si>
    <t>EP100</t>
  </si>
  <si>
    <t>EP101</t>
  </si>
  <si>
    <t>EP102</t>
  </si>
  <si>
    <t>EP103</t>
  </si>
  <si>
    <t>EP104</t>
  </si>
  <si>
    <t>EP105</t>
  </si>
  <si>
    <t>EP106</t>
  </si>
  <si>
    <t>EP107</t>
  </si>
  <si>
    <t>EP108</t>
  </si>
  <si>
    <t>EP109</t>
  </si>
  <si>
    <t>EP110</t>
  </si>
  <si>
    <t>Pubblicazioni</t>
  </si>
  <si>
    <t>Riferimenti</t>
  </si>
  <si>
    <t>Anno</t>
  </si>
  <si>
    <t>1 Articolo su giornale o rivista non specialistica</t>
  </si>
  <si>
    <t>2 Articolo su rivista specialistica</t>
  </si>
  <si>
    <t>3 Volume collettivo</t>
  </si>
  <si>
    <t>4 Volume proprio</t>
  </si>
  <si>
    <t>Tipologia</t>
  </si>
  <si>
    <t>Descrivere le pubblicazioni effettuate - fino a un massimo di cinque - rilevanti per dimostrare l'acquisizione delle competenze relative a tutti gli ambiti di candidatura selezionati al punto 3.</t>
  </si>
  <si>
    <t>Macro-area principale (MA1)</t>
  </si>
  <si>
    <t>Macro-area secondaria (MA2)</t>
  </si>
  <si>
    <t>MA1 / Sotto-area principale</t>
  </si>
  <si>
    <t>MA1 / Sotto-area secondaria</t>
  </si>
  <si>
    <t>MA2 / Sotto-area principale</t>
  </si>
  <si>
    <t>MA2 / Sotto-area secondaria</t>
  </si>
  <si>
    <r>
      <t xml:space="preserve">Per poter effettuare la scelta delle sotto-aree è necessario - </t>
    </r>
    <r>
      <rPr>
        <b/>
        <i/>
        <u/>
        <sz val="10"/>
        <color theme="1"/>
        <rFont val="Arial"/>
        <family val="2"/>
      </rPr>
      <t>prima</t>
    </r>
    <r>
      <rPr>
        <i/>
        <sz val="10"/>
        <color theme="1"/>
        <rFont val="Arial"/>
        <family val="2"/>
      </rPr>
      <t xml:space="preserve"> - selezionare la macro-area
Se si modifica la scelta relativa alla macro-area è necessario </t>
    </r>
    <r>
      <rPr>
        <b/>
        <i/>
        <u/>
        <sz val="10"/>
        <color theme="1"/>
        <rFont val="Arial"/>
        <family val="2"/>
      </rPr>
      <t>effettuare nuovamente</t>
    </r>
    <r>
      <rPr>
        <i/>
        <sz val="10"/>
        <color theme="1"/>
        <rFont val="Arial"/>
        <family val="2"/>
      </rPr>
      <t xml:space="preserve"> la scelta della/e sotto-area/e.</t>
    </r>
  </si>
  <si>
    <t>Dottorato in (DOT)</t>
  </si>
  <si>
    <t>Master in (MAS)</t>
  </si>
  <si>
    <t>Descrivere le esperienze professionali - fino a un massimo di dieci, anche non consecutive - rilevanti per dimostrare l'acquisizione delle competenze relative a tutti gli ambiti di candidatura selezionati al punto 3. Affinché la candidatura per la data macro-area selezionata sia ammissibile, dovrà risultare un'esperienza complessivamente pari o superiore a 5 anni, direttamente riferibile ad essa. Eventuali periodi di sovrapposizione saranno computati una sola volta per ciascuna macro-area rilevante.</t>
  </si>
  <si>
    <t>LAU1</t>
  </si>
  <si>
    <t>LAU2</t>
  </si>
  <si>
    <t>DOT</t>
  </si>
  <si>
    <t>MAS</t>
  </si>
  <si>
    <t>CS1</t>
  </si>
  <si>
    <t>CS2</t>
  </si>
  <si>
    <t>CS3</t>
  </si>
  <si>
    <t>CS4</t>
  </si>
  <si>
    <t>CS5</t>
  </si>
  <si>
    <t>EP1</t>
  </si>
  <si>
    <t>EP2</t>
  </si>
  <si>
    <t>EP3</t>
  </si>
  <si>
    <t>EP4</t>
  </si>
  <si>
    <t>EP5</t>
  </si>
  <si>
    <t>EP6</t>
  </si>
  <si>
    <t>EP7</t>
  </si>
  <si>
    <t>EP8</t>
  </si>
  <si>
    <t>EP9</t>
  </si>
  <si>
    <t>PUB1</t>
  </si>
  <si>
    <t>PUB2</t>
  </si>
  <si>
    <t>PUB3</t>
  </si>
  <si>
    <t>PUB4</t>
  </si>
  <si>
    <t>PUB5</t>
  </si>
  <si>
    <t>Titolo (PUB1)</t>
  </si>
  <si>
    <t>Titolo (PUB2)</t>
  </si>
  <si>
    <t>Titolo (PUB3)</t>
  </si>
  <si>
    <t>Titolo (PUB4)</t>
  </si>
  <si>
    <t>Titolo (PUB5)</t>
  </si>
  <si>
    <t>Comune sede datore di lavoro</t>
  </si>
  <si>
    <t>Denominazione del datore di lavoro (EP1)</t>
  </si>
  <si>
    <t>Denominazione del datore di lavoro (EP2)</t>
  </si>
  <si>
    <t>Denominazione del datore di lavoro (EP3)</t>
  </si>
  <si>
    <t>Denominazione del datore di lavoro (EP4)</t>
  </si>
  <si>
    <t>Denominazione del datore di lavoro (EP5)</t>
  </si>
  <si>
    <t>Denominazione del datore di lavoro (EP6)</t>
  </si>
  <si>
    <t>Denominazione del datore di lavoro (EP7)</t>
  </si>
  <si>
    <t>Denominazione del datore di lavoro (EP8)</t>
  </si>
  <si>
    <t>Denominazione del datore di lavoro (EP9)</t>
  </si>
  <si>
    <t>Denominazione del datore di lavoro (EP10)</t>
  </si>
  <si>
    <t>Ente promotore</t>
  </si>
  <si>
    <t>Ambito</t>
  </si>
  <si>
    <t>Descrizione della misura specifica</t>
  </si>
  <si>
    <t>Tematica</t>
  </si>
  <si>
    <t>Numero di progetti valutati</t>
  </si>
  <si>
    <t>Investimento medio del singolo progetto</t>
  </si>
  <si>
    <t>1 Regionale</t>
  </si>
  <si>
    <t>2 Nazionale</t>
  </si>
  <si>
    <t>3 Internazionale</t>
  </si>
  <si>
    <t>1 Innovazione e competitività</t>
  </si>
  <si>
    <t>2 Ricerca e sviluppo</t>
  </si>
  <si>
    <t>Numero progetti</t>
  </si>
  <si>
    <t>1 Fino a 10</t>
  </si>
  <si>
    <t>2 Da 11 a 25</t>
  </si>
  <si>
    <t>3 Da 26 a 50</t>
  </si>
  <si>
    <t>4 Da 51 a 100</t>
  </si>
  <si>
    <t>5 Oltre 100</t>
  </si>
  <si>
    <t>EV01</t>
  </si>
  <si>
    <t>EV02</t>
  </si>
  <si>
    <t>EV03</t>
  </si>
  <si>
    <t>EV04</t>
  </si>
  <si>
    <t>EV05</t>
  </si>
  <si>
    <t>EV06</t>
  </si>
  <si>
    <t>EV07</t>
  </si>
  <si>
    <t>EV08</t>
  </si>
  <si>
    <t>EV09</t>
  </si>
  <si>
    <t>EV10</t>
  </si>
  <si>
    <t>EV11</t>
  </si>
  <si>
    <t>EV12</t>
  </si>
  <si>
    <t>EV13</t>
  </si>
  <si>
    <t>EV14</t>
  </si>
  <si>
    <t>EV15</t>
  </si>
  <si>
    <t>EV16</t>
  </si>
  <si>
    <t>EV17</t>
  </si>
  <si>
    <t>EV18</t>
  </si>
  <si>
    <t>EV19</t>
  </si>
  <si>
    <t>EV20</t>
  </si>
  <si>
    <t>EV21</t>
  </si>
  <si>
    <t>EV22</t>
  </si>
  <si>
    <t>EV23</t>
  </si>
  <si>
    <t>EV24</t>
  </si>
  <si>
    <t>Tipo laurea</t>
  </si>
  <si>
    <t>Laurea in (LAU1)</t>
  </si>
  <si>
    <t>Laurea in (LAU2)</t>
  </si>
  <si>
    <r>
      <t xml:space="preserve">Motivazioni </t>
    </r>
    <r>
      <rPr>
        <b/>
        <i/>
        <sz val="10"/>
        <color theme="1"/>
        <rFont val="Arial"/>
        <family val="2"/>
      </rPr>
      <t>cursus studiorum</t>
    </r>
  </si>
  <si>
    <t>Motivazioni esperienze professionali</t>
  </si>
  <si>
    <r>
      <t xml:space="preserve">Motivare come il </t>
    </r>
    <r>
      <rPr>
        <sz val="10"/>
        <color theme="1"/>
        <rFont val="Arial"/>
        <family val="2"/>
      </rPr>
      <t>cursus studiorum</t>
    </r>
    <r>
      <rPr>
        <i/>
        <sz val="10"/>
        <color theme="1"/>
        <rFont val="Arial"/>
        <family val="2"/>
      </rPr>
      <t>, complessivamente descritto nella relativa scheda, dimostri l'acquisizione delle competenze necessarie per sostenere la propria candidatura in relazione alla macro-area principale sopra riportata e alla/e relativa/e sotto-area/e. Fare riferimento alle specifiche esperienze descritte, richiamandole con la relativa sigla, come sopra dettagliato.</t>
    </r>
  </si>
  <si>
    <t>MO01</t>
  </si>
  <si>
    <t>MO02</t>
  </si>
  <si>
    <t>MO03</t>
  </si>
  <si>
    <t>MO04</t>
  </si>
  <si>
    <t>MO05</t>
  </si>
  <si>
    <t>MO06</t>
  </si>
  <si>
    <t>MO07</t>
  </si>
  <si>
    <t>MO08</t>
  </si>
  <si>
    <t>MO09</t>
  </si>
  <si>
    <t>MO10</t>
  </si>
  <si>
    <t>MO11</t>
  </si>
  <si>
    <t>MO12</t>
  </si>
  <si>
    <t>MO13</t>
  </si>
  <si>
    <t>MO14</t>
  </si>
  <si>
    <t>MO15</t>
  </si>
  <si>
    <t>MO16</t>
  </si>
  <si>
    <t>MO17</t>
  </si>
  <si>
    <t>MO18</t>
  </si>
  <si>
    <t>MO19</t>
  </si>
  <si>
    <t>MO20</t>
  </si>
  <si>
    <t>MO21</t>
  </si>
  <si>
    <t>MO22</t>
  </si>
  <si>
    <t>MO23</t>
  </si>
  <si>
    <t>MO24</t>
  </si>
  <si>
    <t>MO25</t>
  </si>
  <si>
    <t>MO26</t>
  </si>
  <si>
    <t>MO27</t>
  </si>
  <si>
    <t>MO28</t>
  </si>
  <si>
    <t>MO29</t>
  </si>
  <si>
    <t>MO30</t>
  </si>
  <si>
    <t>MO31</t>
  </si>
  <si>
    <t>MO32</t>
  </si>
  <si>
    <t>MO33</t>
  </si>
  <si>
    <t>MO34</t>
  </si>
  <si>
    <t>MO35</t>
  </si>
  <si>
    <t>MO36</t>
  </si>
  <si>
    <t>MO37</t>
  </si>
  <si>
    <t>MO38</t>
  </si>
  <si>
    <t>MO39</t>
  </si>
  <si>
    <t>MO40</t>
  </si>
  <si>
    <t>MO41</t>
  </si>
  <si>
    <t>MO42</t>
  </si>
  <si>
    <t>MO43</t>
  </si>
  <si>
    <t>MO44</t>
  </si>
  <si>
    <t>MO45</t>
  </si>
  <si>
    <t>MO46</t>
  </si>
  <si>
    <t>MO47</t>
  </si>
  <si>
    <t>MO48</t>
  </si>
  <si>
    <t>MO49</t>
  </si>
  <si>
    <t>MO50</t>
  </si>
  <si>
    <t>MO51</t>
  </si>
  <si>
    <t>MO52</t>
  </si>
  <si>
    <t>MO53</t>
  </si>
  <si>
    <t>MO54</t>
  </si>
  <si>
    <t>MO55</t>
  </si>
  <si>
    <t>MO56</t>
  </si>
  <si>
    <t>MO57</t>
  </si>
  <si>
    <t>MO58</t>
  </si>
  <si>
    <t>MO59</t>
  </si>
  <si>
    <t>MO60</t>
  </si>
  <si>
    <t>Per essere eventualmente tenuto in considerazione ai fini del punteggio attribuibile al criterio A (cfr. art. 9 dell'Avviso), la durata del corso deve essere pari o superiore a 40 ore. Un corso di durata inferiore potrà eventualmente essere ritenuto pertinente ai fini del punteggio attribuibile al criterio B.</t>
  </si>
  <si>
    <t>AN37</t>
  </si>
  <si>
    <t>AN38</t>
  </si>
  <si>
    <t>MA1 / Sotto-area terziaria</t>
  </si>
  <si>
    <t>MA2 / Sotto-area terziaria</t>
  </si>
  <si>
    <t>Macro-aree</t>
  </si>
  <si>
    <t>Sotto-aree</t>
  </si>
  <si>
    <t>9. PUBBLICAZIONI</t>
  </si>
  <si>
    <t>10. ESPERIENZE DI VALUTAZIONE</t>
  </si>
  <si>
    <t>Descrivere un massimo di tre pregresse esperienze di valutazione tecnica di progetti presentati in esito a bandi pubblici (regionali, nazionali o internazionali).</t>
  </si>
  <si>
    <t>11. MOTIVAZIONI PER LA MACRO-AREA PRINCIPALE</t>
  </si>
  <si>
    <t>12. MOTIVAZIONI PER LA MACRO-AREA SECONDARIA</t>
  </si>
  <si>
    <t>Motivare come le esperienze professionali e le eventuali pubblicazioni, complessivamente descritte nella relativa scheda, dimostrino l'acquisizione delle competenze necessarie per sostenere la propria candidatura in relazione alla macro-area principale sopra riportata e alla/e relativa/e sotto-area/e. Fare riferimento alle specifiche esperienze descritte, richiamandole con la relativa sigla, come sopra dettagliato.</t>
  </si>
  <si>
    <r>
      <t xml:space="preserve">Motivare come il </t>
    </r>
    <r>
      <rPr>
        <sz val="10"/>
        <color theme="1"/>
        <rFont val="Arial"/>
        <family val="2"/>
      </rPr>
      <t>cursus studiorum</t>
    </r>
    <r>
      <rPr>
        <i/>
        <sz val="10"/>
        <color theme="1"/>
        <rFont val="Arial"/>
        <family val="2"/>
      </rPr>
      <t>, complessivamente descritto nella relativa scheda, dimostri l'acquisizione delle competenze necessarie per sostenere la propria candidatura in relazione alla macro-area secondaria eventualmente sopra riportata e alla/e relativa/e sotto-area/e. Fare riferimento alle specifiche esperienze descritte, richiamandole con la relativa sigla, come sopra dettagliato.
Qualora la macro-area secondaria coindida con quella principale non è necessario compilare il box sottostante.</t>
    </r>
  </si>
  <si>
    <t>Motivare come le esperienze professionali, i progetti e le pubblicazioni, complessivamente descritte nella relativa scheda, dimostrino l'acquisizione delle competenze necessarie per sostenere la propria candidatura in relazione alla macro-area secondaria eventualmente sopra riportata e alla/e relativa/e sotto-area/e. Fare riferimento alle specifiche esperienze descritte, richiamandole con la relativa sigla, come sopra dettagliato.
Qualora la macro-area secondaria coindida con quella principale non è necessario compilare il box sottostante.</t>
  </si>
  <si>
    <t>Ambito di attività</t>
  </si>
  <si>
    <t>Pubblico/Privato</t>
  </si>
  <si>
    <t>Privato</t>
  </si>
  <si>
    <t>Pubblico</t>
  </si>
  <si>
    <t>EP111</t>
  </si>
  <si>
    <t>EP112</t>
  </si>
  <si>
    <t>EP113</t>
  </si>
  <si>
    <t>EP114</t>
  </si>
  <si>
    <t>EP115</t>
  </si>
  <si>
    <t>EP116</t>
  </si>
  <si>
    <t>EP117</t>
  </si>
  <si>
    <t>EP118</t>
  </si>
  <si>
    <t>EP119</t>
  </si>
  <si>
    <t>EP120</t>
  </si>
  <si>
    <t>Riferibile a</t>
  </si>
  <si>
    <t>Riferimento</t>
  </si>
  <si>
    <t>Entrambe</t>
  </si>
  <si>
    <r>
      <t xml:space="preserve">Data inizio collaborazione </t>
    </r>
    <r>
      <rPr>
        <b/>
        <i/>
        <sz val="10"/>
        <color theme="1"/>
        <rFont val="Arial"/>
        <family val="2"/>
      </rPr>
      <t>(gg/mm/aaaa)</t>
    </r>
  </si>
  <si>
    <r>
      <t xml:space="preserve">Data fine collaborazione </t>
    </r>
    <r>
      <rPr>
        <b/>
        <i/>
        <sz val="10"/>
        <color theme="1"/>
        <rFont val="Arial"/>
        <family val="2"/>
      </rPr>
      <t>(gg/mm/aaaa)</t>
    </r>
  </si>
  <si>
    <t>EP121</t>
  </si>
  <si>
    <t>EP122</t>
  </si>
  <si>
    <t>EP123</t>
  </si>
  <si>
    <t>EP124</t>
  </si>
  <si>
    <t>EP125</t>
  </si>
  <si>
    <t>EP126</t>
  </si>
  <si>
    <t>EP127</t>
  </si>
  <si>
    <t>EP128</t>
  </si>
  <si>
    <t>EP129</t>
  </si>
  <si>
    <t>EP130</t>
  </si>
  <si>
    <t>EP131</t>
  </si>
  <si>
    <t>EP132</t>
  </si>
  <si>
    <t>EP133</t>
  </si>
  <si>
    <t>EP134</t>
  </si>
  <si>
    <t>EP135</t>
  </si>
  <si>
    <t>Misura specifica (BP1)</t>
  </si>
  <si>
    <t>Misura specifica (BP2)</t>
  </si>
  <si>
    <t>Misura specifica (BP3)</t>
  </si>
  <si>
    <t>Provincia di nascita</t>
  </si>
  <si>
    <t>Data di nascita</t>
  </si>
  <si>
    <t>Provincia di residenza</t>
  </si>
  <si>
    <t>Provincia di domicilio</t>
  </si>
  <si>
    <t>Laurea di primo livello in (LAU1.1)</t>
  </si>
  <si>
    <t>Laurea di primo livello in (LAU2.1)</t>
  </si>
  <si>
    <t>LAU1.1 / Conseguita nel</t>
  </si>
  <si>
    <t>LAU1.1 / Presso</t>
  </si>
  <si>
    <t>LAU1.1 / Titolo della tesi</t>
  </si>
  <si>
    <t>LAU2 / Tipo laurea</t>
  </si>
  <si>
    <t>LAU1 / Tipo laurea</t>
  </si>
  <si>
    <t>LAU1 / Conseguita nel</t>
  </si>
  <si>
    <t>LAU1 / Presso</t>
  </si>
  <si>
    <t>LAU1 / Titolo della tesi</t>
  </si>
  <si>
    <t>LAU1 / Voto conseguito</t>
  </si>
  <si>
    <t>LAU2 / Conseguita nel</t>
  </si>
  <si>
    <t>LAU2 / Presso</t>
  </si>
  <si>
    <t>LAU2 / Titolo della tesi</t>
  </si>
  <si>
    <t>LAU2 / Voto conseguito</t>
  </si>
  <si>
    <t>LAU2.1 / Conseguita nel</t>
  </si>
  <si>
    <t>LAU2.1 / Presso</t>
  </si>
  <si>
    <t>LAU2.1 / Titolo della tesi</t>
  </si>
  <si>
    <t>DOT / Conseguito nel</t>
  </si>
  <si>
    <t>DOT / Presso</t>
  </si>
  <si>
    <t>DOT / Titolo della tesi</t>
  </si>
  <si>
    <t>DOT / Voto conseguito</t>
  </si>
  <si>
    <t>MAS / Conseguito nel</t>
  </si>
  <si>
    <t>MAS / Presso</t>
  </si>
  <si>
    <t>MAS / Titolo della tesi</t>
  </si>
  <si>
    <t>MAS / Voto conseguito</t>
  </si>
  <si>
    <t>CS1 / Frequentato nel</t>
  </si>
  <si>
    <t>CS1 / Ente erogatore</t>
  </si>
  <si>
    <t>CS1 / Durata</t>
  </si>
  <si>
    <t>CS1 / Eventuale certificazione conseguita</t>
  </si>
  <si>
    <t>CS2 / Frequentato nel</t>
  </si>
  <si>
    <t>CS2 / Ente erogatore</t>
  </si>
  <si>
    <t>CS2 / Durata</t>
  </si>
  <si>
    <t>CS2 / Eventuale certificazione conseguita</t>
  </si>
  <si>
    <t>CS3 / Frequentato nel</t>
  </si>
  <si>
    <t>CS3 / Ente erogatore</t>
  </si>
  <si>
    <t>CS3 / Durata</t>
  </si>
  <si>
    <t>CS3 / Eventuale certificazione conseguita</t>
  </si>
  <si>
    <t>CS4 / Frequentato nel</t>
  </si>
  <si>
    <t>CS4 / Ente erogatore</t>
  </si>
  <si>
    <t>CS4 / Durata</t>
  </si>
  <si>
    <t>CS4 / Eventuale certificazione conseguita</t>
  </si>
  <si>
    <t>CS5 / Frequentato nel</t>
  </si>
  <si>
    <t>CS5 / Ente erogatore</t>
  </si>
  <si>
    <t>CS5 / Durata</t>
  </si>
  <si>
    <t>CS5 / Eventuale certificazione conseguita</t>
  </si>
  <si>
    <t>MA1 / Motivazioni esperienze professionali</t>
  </si>
  <si>
    <t>MA2 / Motivazioni esperienze professionali</t>
  </si>
  <si>
    <t>EP1 / Data inizio collaborazione</t>
  </si>
  <si>
    <t>EP1 / Data fine collaborazione</t>
  </si>
  <si>
    <t>EP1 / Comune sede datore di lavoro</t>
  </si>
  <si>
    <t>EP1 / Provincia sede datore di lavoro</t>
  </si>
  <si>
    <t>EP1 / Tipo e dimensione</t>
  </si>
  <si>
    <t>EP1 / Settore di attività</t>
  </si>
  <si>
    <t>EP1 / Ambito di attività</t>
  </si>
  <si>
    <t>EP1 / Riferibile a</t>
  </si>
  <si>
    <t>EP1 / Descrizione delle attività svolte</t>
  </si>
  <si>
    <t>EP1 / Principali responsabilità</t>
  </si>
  <si>
    <t>EP2 / Data inizio collaborazione</t>
  </si>
  <si>
    <t>EP2 / Data fine collaborazione</t>
  </si>
  <si>
    <t>EP2 / Comune sede datore di lavoro</t>
  </si>
  <si>
    <t>EP2 / Provincia sede datore di lavoro</t>
  </si>
  <si>
    <t>EP2 / Tipo e dimensione</t>
  </si>
  <si>
    <t>EP2 / Settore di attività</t>
  </si>
  <si>
    <t>EP2 / Ambito di attività</t>
  </si>
  <si>
    <t>EP2 / Riferibile a</t>
  </si>
  <si>
    <t>EP2 / Descrizione delle attività svolte</t>
  </si>
  <si>
    <t>EP2 / Principali responsabilità</t>
  </si>
  <si>
    <t>EP3 / Data inizio collaborazione</t>
  </si>
  <si>
    <t>EP3 / Data fine collaborazione</t>
  </si>
  <si>
    <t>EP3 / Comune sede datore di lavoro</t>
  </si>
  <si>
    <t>EP3 / Provincia sede datore di lavoro</t>
  </si>
  <si>
    <t>EP3 / Tipo e dimensione</t>
  </si>
  <si>
    <t>EP3 / Settore di attività</t>
  </si>
  <si>
    <t>EP3 / Ambito di attività</t>
  </si>
  <si>
    <t>EP3 / Riferibile a</t>
  </si>
  <si>
    <t>EP3 / Descrizione delle attività svolte</t>
  </si>
  <si>
    <t>EP3 / Principali responsabilità</t>
  </si>
  <si>
    <r>
      <t xml:space="preserve">Provincia sede datore di lavoro </t>
    </r>
    <r>
      <rPr>
        <b/>
        <i/>
        <sz val="10"/>
        <color theme="1"/>
        <rFont val="Arial"/>
        <family val="2"/>
      </rPr>
      <t>(sigla)</t>
    </r>
  </si>
  <si>
    <t>EP4 / Data inizio collaborazione</t>
  </si>
  <si>
    <t>EP4 / Data fine collaborazione</t>
  </si>
  <si>
    <t>EP4 / Comune sede datore di lavoro</t>
  </si>
  <si>
    <t>EP4 / Provincia sede datore di lavoro</t>
  </si>
  <si>
    <t>EP4 / Tipo e dimensione</t>
  </si>
  <si>
    <t>EP4 / Settore di attività</t>
  </si>
  <si>
    <t>EP4 / Ambito di attività</t>
  </si>
  <si>
    <t>EP4 / Riferibile a</t>
  </si>
  <si>
    <t>EP4 / Descrizione delle attività svolte</t>
  </si>
  <si>
    <t>EP4 / Principali responsabilità</t>
  </si>
  <si>
    <t>EP5 / Data inizio collaborazione</t>
  </si>
  <si>
    <t>EP5 / Data fine collaborazione</t>
  </si>
  <si>
    <t>EP5 / Comune sede datore di lavoro</t>
  </si>
  <si>
    <t>EP5 / Provincia sede datore di lavoro</t>
  </si>
  <si>
    <t>EP5 / Tipo e dimensione</t>
  </si>
  <si>
    <t>EP5 / Settore di attività</t>
  </si>
  <si>
    <t>EP5 / Ambito di attività</t>
  </si>
  <si>
    <t>EP5 / Riferibile a</t>
  </si>
  <si>
    <t>EP5 / Descrizione delle attività svolte</t>
  </si>
  <si>
    <t>EP5 / Principali responsabilità</t>
  </si>
  <si>
    <t>EP6 / Data inizio collaborazione</t>
  </si>
  <si>
    <t>EP6 / Data fine collaborazione</t>
  </si>
  <si>
    <t>EP6 / Comune sede datore di lavoro</t>
  </si>
  <si>
    <t>EP6 / Provincia sede datore di lavoro</t>
  </si>
  <si>
    <t>EP6 / Tipo e dimensione</t>
  </si>
  <si>
    <t>EP6 / Settore di attività</t>
  </si>
  <si>
    <t>EP6 / Ambito di attività</t>
  </si>
  <si>
    <t>EP6 / Riferibile a</t>
  </si>
  <si>
    <t>EP6 / Descrizione delle attività svolte</t>
  </si>
  <si>
    <t>EP6 / Principali responsabilità</t>
  </si>
  <si>
    <t>EP7 / Data inizio collaborazione</t>
  </si>
  <si>
    <t>EP7 / Data fine collaborazione</t>
  </si>
  <si>
    <t>EP7 / Comune sede datore di lavoro</t>
  </si>
  <si>
    <t>EP7 / Provincia sede datore di lavoro</t>
  </si>
  <si>
    <t>EP7 / Tipo e dimensione</t>
  </si>
  <si>
    <t>EP7 / Settore di attività</t>
  </si>
  <si>
    <t>EP7 / Ambito di attività</t>
  </si>
  <si>
    <t>EP7 / Riferibile a</t>
  </si>
  <si>
    <t>EP7 / Descrizione delle attività svolte</t>
  </si>
  <si>
    <t>EP7 / Principali responsabilità</t>
  </si>
  <si>
    <t>EP8 / Data inizio collaborazione</t>
  </si>
  <si>
    <t>EP8 / Data fine collaborazione</t>
  </si>
  <si>
    <t>EP8 / Comune sede datore di lavoro</t>
  </si>
  <si>
    <t>EP8 / Provincia sede datore di lavoro</t>
  </si>
  <si>
    <t>EP8 / Tipo e dimensione</t>
  </si>
  <si>
    <t>EP8 / Settore di attività</t>
  </si>
  <si>
    <t>EP8 / Ambito di attività</t>
  </si>
  <si>
    <t>EP8 / Riferibile a</t>
  </si>
  <si>
    <t>EP8 / Descrizione delle attività svolte</t>
  </si>
  <si>
    <t>EP8 / Principali responsabilità</t>
  </si>
  <si>
    <t>EP9 / Data inizio collaborazione</t>
  </si>
  <si>
    <t>EP9 / Data fine collaborazione</t>
  </si>
  <si>
    <t>EP9 / Comune sede datore di lavoro</t>
  </si>
  <si>
    <t>EP9 / Provincia sede datore di lavoro</t>
  </si>
  <si>
    <t>EP9 / Tipo e dimensione</t>
  </si>
  <si>
    <t>EP9 / Settore di attività</t>
  </si>
  <si>
    <t>EP9 / Ambito di attività</t>
  </si>
  <si>
    <t>EP9 / Riferibile a</t>
  </si>
  <si>
    <t>EP9 / Descrizione delle attività svolte</t>
  </si>
  <si>
    <t>EP9 / Principali responsabilità</t>
  </si>
  <si>
    <t>EP10 / Data inizio collaborazione</t>
  </si>
  <si>
    <t>EP10 / Data fine collaborazione</t>
  </si>
  <si>
    <t>EP10 / Comune sede datore di lavoro</t>
  </si>
  <si>
    <t>EP10 / Provincia sede datore di lavoro</t>
  </si>
  <si>
    <t>EP10 / Tipo e dimensione</t>
  </si>
  <si>
    <t>EP10 / Settore di attività</t>
  </si>
  <si>
    <t>EP10 / Ambito di attività</t>
  </si>
  <si>
    <t>EP10 / Riferibile a</t>
  </si>
  <si>
    <t>EP10 / Descrizione delle attività svolte</t>
  </si>
  <si>
    <t>EP10 / Principali responsabilità</t>
  </si>
  <si>
    <t>PUB1 / Tipologia</t>
  </si>
  <si>
    <t>PUB1 / Riferimenti</t>
  </si>
  <si>
    <t>PUB1 / Anno</t>
  </si>
  <si>
    <t>PUB1 / Riferibile a</t>
  </si>
  <si>
    <t>PUB2 / Tipologia</t>
  </si>
  <si>
    <t>PUB2 / Riferimenti</t>
  </si>
  <si>
    <t>PUB2 / Anno</t>
  </si>
  <si>
    <t>PUB2 / Riferibile a</t>
  </si>
  <si>
    <t>PUB3 / Tipologia</t>
  </si>
  <si>
    <t>PUB3 / Riferimenti</t>
  </si>
  <si>
    <t>PUB3 / Anno</t>
  </si>
  <si>
    <t>PUB3 / Riferibile a</t>
  </si>
  <si>
    <t>PUB4 / Tipologia</t>
  </si>
  <si>
    <t>PUB4 / Riferimenti</t>
  </si>
  <si>
    <t>PUB4 / Anno</t>
  </si>
  <si>
    <t>PUB4 / Riferibile a</t>
  </si>
  <si>
    <t>PUB5 / Tipologia</t>
  </si>
  <si>
    <t>PUB5 / Riferimenti</t>
  </si>
  <si>
    <t>PUB5 / Anno</t>
  </si>
  <si>
    <t>PUB5 / Riferibile a</t>
  </si>
  <si>
    <t>BP1 / Ente promotore</t>
  </si>
  <si>
    <t>BP1 / Ambito</t>
  </si>
  <si>
    <t>BP1 / Tematica</t>
  </si>
  <si>
    <t>BP1 / Descrizione della misura specifica</t>
  </si>
  <si>
    <t>BP1 / Anno</t>
  </si>
  <si>
    <t>BP1 / Numero di progetti valutati</t>
  </si>
  <si>
    <t>BP1 / Investimento medio del singolo progetto</t>
  </si>
  <si>
    <t>BP2 / Ente promotore</t>
  </si>
  <si>
    <t>BP2 / Ambito</t>
  </si>
  <si>
    <t>BP2 / Tematica</t>
  </si>
  <si>
    <t>BP2 / Descrizione della misura specifica</t>
  </si>
  <si>
    <t>BP2 / Anno</t>
  </si>
  <si>
    <t>BP2 / Numero di progetti valutati</t>
  </si>
  <si>
    <t>BP2 / Investimento medio del singolo progetto</t>
  </si>
  <si>
    <t>BP3 / Ente promotore</t>
  </si>
  <si>
    <t>BP3 / Ambito</t>
  </si>
  <si>
    <t>BP3 / Tematica</t>
  </si>
  <si>
    <t>BP3 / Descrizione della misura specifica</t>
  </si>
  <si>
    <t>BP3 / Anno</t>
  </si>
  <si>
    <t>BP3 / Numero di progetti valutati</t>
  </si>
  <si>
    <t>BP3 / Investimento medio del singolo progetto</t>
  </si>
  <si>
    <t>MA1 / Motivazioni cursus studiorum</t>
  </si>
  <si>
    <t>MA2 / Motivazioni cursus studiorum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</si>
</sst>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6"/>
      <color theme="0"/>
      <name val="Arial"/>
      <family val="2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i/>
      <sz val="8"/>
      <color rgb="FFC0000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color theme="1"/>
      <name val="Arial"/>
      <family val="2"/>
    </font>
    <font>
      <b/>
      <sz val="13"/>
      <color theme="1"/>
      <name val="Arial"/>
      <family val="2"/>
    </font>
    <font>
      <b/>
      <i/>
      <u/>
      <sz val="10"/>
      <color theme="1"/>
      <name val="Arial"/>
      <family val="2"/>
    </font>
    <font>
      <u/>
      <sz val="9"/>
      <color indexed="81"/>
      <name val="Tahoma"/>
      <family val="2"/>
    </font>
    <font>
      <b/>
      <strike/>
      <sz val="10"/>
      <color theme="1"/>
      <name val="Arial"/>
      <family val="2"/>
    </font>
    <font>
      <strike/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3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49" fontId="1" fillId="2" borderId="1" xfId="0" applyNumberFormat="1" applyFont="1" applyFill="1" applyBorder="1" applyAlignment="1" applyProtection="1">
      <alignment vertical="center"/>
      <protection locked="0"/>
    </xf>
    <xf numFmtId="49" fontId="1" fillId="3" borderId="1" xfId="0" applyNumberFormat="1" applyFont="1" applyFill="1" applyBorder="1" applyAlignment="1" applyProtection="1">
      <alignment vertical="center"/>
      <protection locked="0"/>
    </xf>
    <xf numFmtId="49" fontId="1" fillId="0" borderId="0" xfId="0" applyNumberFormat="1" applyFont="1" applyAlignment="1" applyProtection="1">
      <alignment vertical="center"/>
    </xf>
    <xf numFmtId="49" fontId="3" fillId="0" borderId="0" xfId="0" applyNumberFormat="1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49" fontId="1" fillId="2" borderId="0" xfId="0" applyNumberFormat="1" applyFont="1" applyFill="1" applyAlignment="1" applyProtection="1">
      <alignment vertical="center"/>
    </xf>
    <xf numFmtId="49" fontId="1" fillId="3" borderId="0" xfId="0" applyNumberFormat="1" applyFont="1" applyFill="1" applyAlignment="1" applyProtection="1">
      <alignment vertical="center"/>
    </xf>
    <xf numFmtId="49" fontId="1" fillId="4" borderId="0" xfId="0" applyNumberFormat="1" applyFont="1" applyFill="1" applyAlignment="1" applyProtection="1">
      <alignment vertical="center"/>
    </xf>
    <xf numFmtId="49" fontId="5" fillId="0" borderId="0" xfId="0" applyNumberFormat="1" applyFont="1" applyAlignment="1" applyProtection="1">
      <alignment horizontal="center" vertical="center"/>
    </xf>
    <xf numFmtId="49" fontId="1" fillId="4" borderId="1" xfId="0" applyNumberFormat="1" applyFont="1" applyFill="1" applyBorder="1" applyAlignment="1" applyProtection="1">
      <alignment vertical="center"/>
    </xf>
    <xf numFmtId="0" fontId="5" fillId="0" borderId="0" xfId="0" applyFont="1" applyAlignment="1" applyProtection="1">
      <alignment horizontal="center" vertical="center"/>
    </xf>
    <xf numFmtId="0" fontId="1" fillId="2" borderId="1" xfId="0" applyNumberFormat="1" applyFont="1" applyFill="1" applyBorder="1" applyAlignment="1" applyProtection="1">
      <alignment vertical="top" wrapText="1"/>
      <protection locked="0"/>
    </xf>
    <xf numFmtId="0" fontId="1" fillId="3" borderId="1" xfId="0" applyNumberFormat="1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vertical="center"/>
      <protection locked="0"/>
    </xf>
    <xf numFmtId="49" fontId="5" fillId="0" borderId="0" xfId="0" applyNumberFormat="1" applyFont="1" applyAlignment="1" applyProtection="1">
      <alignment horizontal="center" vertical="top"/>
    </xf>
    <xf numFmtId="49" fontId="1" fillId="0" borderId="0" xfId="0" applyNumberFormat="1" applyFont="1" applyAlignment="1" applyProtection="1">
      <alignment vertical="top"/>
    </xf>
    <xf numFmtId="49" fontId="3" fillId="0" borderId="0" xfId="0" applyNumberFormat="1" applyFont="1" applyAlignment="1" applyProtection="1">
      <alignment vertical="top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49" fontId="3" fillId="0" borderId="0" xfId="0" applyNumberFormat="1" applyFont="1" applyFill="1" applyAlignment="1">
      <alignment vertical="center"/>
    </xf>
    <xf numFmtId="49" fontId="3" fillId="0" borderId="0" xfId="0" applyNumberFormat="1" applyFont="1" applyFill="1" applyAlignment="1" applyProtection="1">
      <alignment vertical="center"/>
    </xf>
    <xf numFmtId="49" fontId="3" fillId="0" borderId="0" xfId="0" applyNumberFormat="1" applyFont="1" applyFill="1" applyAlignment="1">
      <alignment vertical="top"/>
    </xf>
    <xf numFmtId="0" fontId="3" fillId="0" borderId="0" xfId="0" applyFont="1" applyFill="1" applyAlignment="1">
      <alignment vertical="top"/>
    </xf>
    <xf numFmtId="0" fontId="3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49" fontId="3" fillId="0" borderId="0" xfId="0" applyNumberFormat="1" applyFont="1" applyFill="1" applyAlignment="1" applyProtection="1">
      <alignment vertical="top"/>
    </xf>
    <xf numFmtId="49" fontId="3" fillId="0" borderId="0" xfId="0" applyNumberFormat="1" applyFont="1" applyFill="1" applyAlignment="1">
      <alignment vertical="top" wrapText="1"/>
    </xf>
    <xf numFmtId="49" fontId="3" fillId="0" borderId="0" xfId="0" applyNumberFormat="1" applyFont="1" applyAlignment="1" applyProtection="1">
      <alignment vertical="top" wrapText="1"/>
    </xf>
    <xf numFmtId="0" fontId="1" fillId="0" borderId="0" xfId="0" applyFont="1" applyAlignment="1" applyProtection="1">
      <alignment vertical="top"/>
    </xf>
    <xf numFmtId="0" fontId="5" fillId="0" borderId="0" xfId="0" applyFont="1" applyAlignment="1" applyProtection="1">
      <alignment horizontal="center" vertical="top"/>
    </xf>
    <xf numFmtId="0" fontId="3" fillId="0" borderId="0" xfId="0" applyFont="1" applyAlignment="1" applyProtection="1">
      <alignment vertical="top"/>
    </xf>
    <xf numFmtId="0" fontId="3" fillId="0" borderId="0" xfId="0" applyFont="1" applyAlignment="1" applyProtection="1">
      <alignment vertical="center"/>
    </xf>
    <xf numFmtId="49" fontId="8" fillId="0" borderId="0" xfId="0" applyNumberFormat="1" applyFont="1" applyAlignment="1" applyProtection="1">
      <alignment vertical="center"/>
    </xf>
    <xf numFmtId="49" fontId="2" fillId="5" borderId="0" xfId="0" applyNumberFormat="1" applyFont="1" applyFill="1" applyAlignment="1" applyProtection="1">
      <alignment vertical="center"/>
    </xf>
    <xf numFmtId="0" fontId="8" fillId="0" borderId="0" xfId="0" applyNumberFormat="1" applyFont="1" applyAlignment="1" applyProtection="1">
      <alignment horizontal="justify" vertical="center" wrapText="1"/>
    </xf>
    <xf numFmtId="0" fontId="9" fillId="0" borderId="0" xfId="0" applyFont="1" applyAlignment="1" applyProtection="1">
      <alignment vertical="center"/>
    </xf>
    <xf numFmtId="0" fontId="8" fillId="0" borderId="0" xfId="0" applyNumberFormat="1" applyFont="1" applyAlignment="1" applyProtection="1">
      <alignment vertical="center" wrapText="1"/>
    </xf>
    <xf numFmtId="49" fontId="9" fillId="0" borderId="0" xfId="0" applyNumberFormat="1" applyFont="1" applyAlignment="1" applyProtection="1">
      <alignment vertical="center"/>
    </xf>
    <xf numFmtId="0" fontId="8" fillId="0" borderId="0" xfId="0" applyNumberFormat="1" applyFont="1" applyFill="1" applyAlignment="1" applyProtection="1">
      <alignment vertical="center" wrapText="1"/>
    </xf>
  </cellXfs>
  <cellStyles count="1">
    <cellStyle name="Normale" xfId="0" builtinId="0"/>
  </cellStyles>
  <dxfs count="0"/>
  <tableStyles count="0" defaultTableStyle="TableStyleMedium9" defaultPivotStyle="PivotStyleLight16"/>
  <colors>
    <mruColors>
      <color rgb="FFFFFF99"/>
      <color rgb="FFCCFF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61"/>
  <sheetViews>
    <sheetView tabSelected="1" zoomScaleNormal="100" workbookViewId="0"/>
  </sheetViews>
  <sheetFormatPr defaultRowHeight="15" customHeight="1"/>
  <cols>
    <col min="1" max="1" width="6.42578125" style="13" customWidth="1"/>
    <col min="2" max="2" width="2.85546875" style="7" customWidth="1"/>
    <col min="3" max="3" width="42.85546875" style="7" customWidth="1"/>
    <col min="4" max="4" width="81.42578125" style="7" customWidth="1"/>
    <col min="5" max="5" width="2.85546875" style="7" customWidth="1"/>
    <col min="6" max="16384" width="9.140625" style="7"/>
  </cols>
  <sheetData>
    <row r="1" spans="1:4" ht="15" customHeight="1">
      <c r="A1" s="11"/>
      <c r="B1" s="5"/>
      <c r="C1" s="6" t="s">
        <v>70</v>
      </c>
      <c r="D1" s="5" t="s">
        <v>67</v>
      </c>
    </row>
    <row r="2" spans="1:4" ht="15" customHeight="1">
      <c r="A2" s="11"/>
      <c r="B2" s="5"/>
      <c r="C2" s="5"/>
      <c r="D2" s="8" t="s">
        <v>68</v>
      </c>
    </row>
    <row r="3" spans="1:4" ht="15" customHeight="1">
      <c r="A3" s="11"/>
      <c r="B3" s="5"/>
      <c r="C3" s="5"/>
      <c r="D3" s="9" t="s">
        <v>171</v>
      </c>
    </row>
    <row r="4" spans="1:4" ht="15" customHeight="1">
      <c r="A4" s="11"/>
      <c r="B4" s="5"/>
      <c r="C4" s="5"/>
      <c r="D4" s="10" t="s">
        <v>69</v>
      </c>
    </row>
    <row r="5" spans="1:4" ht="15" customHeight="1">
      <c r="A5" s="11"/>
      <c r="B5" s="5"/>
      <c r="C5" s="5"/>
      <c r="D5" s="5"/>
    </row>
    <row r="6" spans="1:4" ht="16.5">
      <c r="A6" s="11"/>
      <c r="B6" s="5"/>
      <c r="C6" s="38" t="s">
        <v>195</v>
      </c>
      <c r="D6" s="38"/>
    </row>
    <row r="7" spans="1:4" ht="15" customHeight="1">
      <c r="A7" s="11" t="s">
        <v>56</v>
      </c>
      <c r="B7" s="5"/>
      <c r="C7" s="6" t="s">
        <v>57</v>
      </c>
      <c r="D7" s="12" t="str">
        <f>nome&amp;" "&amp;cognome&amp;"; "&amp;codice_fiscale</f>
        <v xml:space="preserve"> ; </v>
      </c>
    </row>
    <row r="8" spans="1:4" ht="15" customHeight="1">
      <c r="A8" s="11"/>
      <c r="B8" s="5"/>
      <c r="C8" s="5"/>
      <c r="D8" s="5"/>
    </row>
    <row r="9" spans="1:4" ht="20.25">
      <c r="A9" s="11"/>
      <c r="B9" s="5"/>
      <c r="C9" s="36" t="s">
        <v>124</v>
      </c>
      <c r="D9" s="36"/>
    </row>
    <row r="10" spans="1:4" ht="15" customHeight="1">
      <c r="A10" s="11"/>
      <c r="B10" s="5"/>
      <c r="C10" s="5"/>
      <c r="D10" s="5"/>
    </row>
    <row r="11" spans="1:4" ht="15" customHeight="1">
      <c r="A11" s="11" t="s">
        <v>43</v>
      </c>
      <c r="B11" s="5"/>
      <c r="C11" s="6" t="s">
        <v>12</v>
      </c>
      <c r="D11" s="3"/>
    </row>
    <row r="12" spans="1:4" ht="15" customHeight="1">
      <c r="A12" s="11" t="s">
        <v>44</v>
      </c>
      <c r="B12" s="5"/>
      <c r="C12" s="6" t="s">
        <v>13</v>
      </c>
      <c r="D12" s="3"/>
    </row>
    <row r="13" spans="1:4" ht="15" customHeight="1">
      <c r="A13" s="11" t="s">
        <v>45</v>
      </c>
      <c r="B13" s="5"/>
      <c r="C13" s="6" t="s">
        <v>64</v>
      </c>
      <c r="D13" s="3"/>
    </row>
    <row r="14" spans="1:4" ht="15" customHeight="1">
      <c r="A14" s="11"/>
      <c r="B14" s="5"/>
      <c r="C14" s="5"/>
      <c r="D14" s="5"/>
    </row>
    <row r="15" spans="1:4" ht="15" customHeight="1">
      <c r="A15" s="11" t="s">
        <v>46</v>
      </c>
      <c r="B15" s="5"/>
      <c r="C15" s="6" t="s">
        <v>14</v>
      </c>
      <c r="D15" s="3"/>
    </row>
    <row r="16" spans="1:4" ht="15" customHeight="1">
      <c r="A16" s="11" t="s">
        <v>47</v>
      </c>
      <c r="B16" s="5"/>
      <c r="C16" s="6" t="s">
        <v>15</v>
      </c>
      <c r="D16" s="3"/>
    </row>
    <row r="17" spans="1:4" ht="15" customHeight="1">
      <c r="A17" s="11" t="s">
        <v>48</v>
      </c>
      <c r="B17" s="5"/>
      <c r="C17" s="6" t="s">
        <v>52</v>
      </c>
      <c r="D17" s="3"/>
    </row>
    <row r="18" spans="1:4" ht="15" customHeight="1">
      <c r="A18" s="11" t="s">
        <v>49</v>
      </c>
      <c r="B18" s="5"/>
      <c r="C18" s="6" t="s">
        <v>53</v>
      </c>
      <c r="D18" s="3"/>
    </row>
    <row r="19" spans="1:4" ht="15" customHeight="1">
      <c r="A19" s="11"/>
      <c r="B19" s="5"/>
      <c r="C19" s="5"/>
      <c r="D19" s="5"/>
    </row>
    <row r="20" spans="1:4" ht="15" customHeight="1">
      <c r="A20" s="11" t="s">
        <v>50</v>
      </c>
      <c r="B20" s="5"/>
      <c r="C20" s="6" t="s">
        <v>18</v>
      </c>
      <c r="D20" s="3"/>
    </row>
    <row r="21" spans="1:4" ht="15" customHeight="1">
      <c r="A21" s="11" t="s">
        <v>51</v>
      </c>
      <c r="B21" s="5"/>
      <c r="C21" s="6" t="s">
        <v>16</v>
      </c>
      <c r="D21" s="3"/>
    </row>
    <row r="22" spans="1:4" ht="15" customHeight="1">
      <c r="A22" s="11" t="s">
        <v>29</v>
      </c>
      <c r="B22" s="5"/>
      <c r="C22" s="6" t="s">
        <v>17</v>
      </c>
      <c r="D22" s="3"/>
    </row>
    <row r="23" spans="1:4" ht="15" customHeight="1">
      <c r="A23" s="11" t="s">
        <v>30</v>
      </c>
      <c r="B23" s="5"/>
      <c r="C23" s="6" t="s">
        <v>54</v>
      </c>
      <c r="D23" s="3"/>
    </row>
    <row r="24" spans="1:4" ht="15" customHeight="1">
      <c r="A24" s="11"/>
      <c r="B24" s="5"/>
      <c r="C24" s="5"/>
      <c r="D24" s="5"/>
    </row>
    <row r="25" spans="1:4" ht="15" customHeight="1">
      <c r="A25" s="11" t="s">
        <v>31</v>
      </c>
      <c r="B25" s="5"/>
      <c r="C25" s="6" t="s">
        <v>19</v>
      </c>
      <c r="D25" s="4"/>
    </row>
    <row r="26" spans="1:4" ht="15" customHeight="1">
      <c r="A26" s="11" t="s">
        <v>32</v>
      </c>
      <c r="B26" s="5"/>
      <c r="C26" s="6" t="s">
        <v>20</v>
      </c>
      <c r="D26" s="4"/>
    </row>
    <row r="27" spans="1:4" ht="15" customHeight="1">
      <c r="A27" s="11" t="s">
        <v>33</v>
      </c>
      <c r="B27" s="5"/>
      <c r="C27" s="6" t="s">
        <v>21</v>
      </c>
      <c r="D27" s="4"/>
    </row>
    <row r="28" spans="1:4" ht="15" customHeight="1">
      <c r="A28" s="11" t="s">
        <v>34</v>
      </c>
      <c r="B28" s="5"/>
      <c r="C28" s="6" t="s">
        <v>55</v>
      </c>
      <c r="D28" s="4"/>
    </row>
    <row r="29" spans="1:4" ht="15" customHeight="1">
      <c r="A29" s="11"/>
      <c r="B29" s="5"/>
      <c r="C29" s="5"/>
      <c r="D29" s="5"/>
    </row>
    <row r="30" spans="1:4" ht="15" customHeight="1">
      <c r="A30" s="11" t="s">
        <v>35</v>
      </c>
      <c r="B30" s="5"/>
      <c r="C30" s="6" t="s">
        <v>172</v>
      </c>
      <c r="D30" s="3"/>
    </row>
    <row r="31" spans="1:4" ht="15" customHeight="1">
      <c r="A31" s="11" t="s">
        <v>36</v>
      </c>
      <c r="B31" s="5"/>
      <c r="C31" s="6" t="s">
        <v>22</v>
      </c>
      <c r="D31" s="3"/>
    </row>
    <row r="32" spans="1:4" ht="15" customHeight="1">
      <c r="A32" s="11" t="s">
        <v>37</v>
      </c>
      <c r="B32" s="5"/>
      <c r="C32" s="6" t="s">
        <v>28</v>
      </c>
      <c r="D32" s="4"/>
    </row>
    <row r="33" spans="1:4" ht="15" customHeight="1">
      <c r="A33" s="11"/>
      <c r="B33" s="5"/>
      <c r="C33" s="5"/>
      <c r="D33" s="5"/>
    </row>
    <row r="34" spans="1:4" ht="15" customHeight="1">
      <c r="A34" s="11" t="s">
        <v>38</v>
      </c>
      <c r="B34" s="5"/>
      <c r="C34" s="6" t="s">
        <v>23</v>
      </c>
      <c r="D34" s="3"/>
    </row>
    <row r="35" spans="1:4" ht="15" customHeight="1">
      <c r="A35" s="11" t="s">
        <v>39</v>
      </c>
      <c r="B35" s="5"/>
      <c r="C35" s="6" t="s">
        <v>24</v>
      </c>
      <c r="D35" s="3"/>
    </row>
    <row r="36" spans="1:4" ht="15" customHeight="1">
      <c r="A36" s="11" t="s">
        <v>40</v>
      </c>
      <c r="B36" s="5"/>
      <c r="C36" s="6" t="s">
        <v>25</v>
      </c>
      <c r="D36" s="4"/>
    </row>
    <row r="37" spans="1:4" ht="15" customHeight="1">
      <c r="A37" s="11" t="s">
        <v>41</v>
      </c>
      <c r="B37" s="5"/>
      <c r="C37" s="6" t="s">
        <v>26</v>
      </c>
      <c r="D37" s="3"/>
    </row>
    <row r="38" spans="1:4" ht="15" customHeight="1">
      <c r="A38" s="11" t="s">
        <v>42</v>
      </c>
      <c r="B38" s="5"/>
      <c r="C38" s="6" t="s">
        <v>27</v>
      </c>
      <c r="D38" s="3"/>
    </row>
    <row r="39" spans="1:4" ht="15" customHeight="1">
      <c r="A39" s="11"/>
      <c r="B39" s="5"/>
      <c r="C39" s="5"/>
      <c r="D39" s="5"/>
    </row>
    <row r="40" spans="1:4" ht="20.25">
      <c r="A40" s="11"/>
      <c r="B40" s="5"/>
      <c r="C40" s="36" t="s">
        <v>125</v>
      </c>
      <c r="D40" s="36"/>
    </row>
    <row r="41" spans="1:4" ht="15" customHeight="1">
      <c r="A41" s="11"/>
      <c r="B41" s="5"/>
      <c r="C41" s="5"/>
      <c r="D41" s="5"/>
    </row>
    <row r="42" spans="1:4" ht="15" customHeight="1">
      <c r="A42" s="11" t="s">
        <v>58</v>
      </c>
      <c r="B42" s="5"/>
      <c r="C42" s="6" t="s">
        <v>76</v>
      </c>
      <c r="D42" s="3"/>
    </row>
    <row r="43" spans="1:4" ht="15" customHeight="1">
      <c r="A43" s="11" t="s">
        <v>59</v>
      </c>
      <c r="B43" s="5"/>
      <c r="C43" s="6" t="s">
        <v>78</v>
      </c>
      <c r="D43" s="4"/>
    </row>
    <row r="44" spans="1:4" ht="15" customHeight="1">
      <c r="A44" s="11" t="s">
        <v>60</v>
      </c>
      <c r="B44" s="5"/>
      <c r="C44" s="6" t="s">
        <v>79</v>
      </c>
      <c r="D44" s="4"/>
    </row>
    <row r="45" spans="1:4" ht="15" customHeight="1">
      <c r="A45" s="11" t="s">
        <v>61</v>
      </c>
      <c r="B45" s="5"/>
      <c r="C45" s="6" t="s">
        <v>80</v>
      </c>
      <c r="D45" s="4"/>
    </row>
    <row r="46" spans="1:4" ht="15" customHeight="1">
      <c r="A46" s="11" t="s">
        <v>62</v>
      </c>
      <c r="B46" s="5"/>
      <c r="C46" s="6" t="s">
        <v>81</v>
      </c>
      <c r="D46" s="4"/>
    </row>
    <row r="47" spans="1:4" ht="15" customHeight="1">
      <c r="A47" s="11" t="s">
        <v>63</v>
      </c>
      <c r="B47" s="5"/>
      <c r="C47" s="6" t="s">
        <v>82</v>
      </c>
      <c r="D47" s="4"/>
    </row>
    <row r="48" spans="1:4" ht="15" customHeight="1">
      <c r="A48" s="11" t="s">
        <v>84</v>
      </c>
      <c r="B48" s="5"/>
      <c r="C48" s="6" t="s">
        <v>83</v>
      </c>
      <c r="D48" s="4"/>
    </row>
    <row r="49" spans="1:4" ht="15" customHeight="1">
      <c r="A49" s="11"/>
      <c r="B49" s="5"/>
      <c r="C49" s="5"/>
      <c r="D49" s="5"/>
    </row>
    <row r="50" spans="1:4" ht="20.25">
      <c r="A50" s="11"/>
      <c r="B50" s="5"/>
      <c r="C50" s="36" t="s">
        <v>126</v>
      </c>
      <c r="D50" s="36"/>
    </row>
    <row r="51" spans="1:4" ht="30" customHeight="1">
      <c r="A51" s="11"/>
      <c r="B51" s="5"/>
      <c r="C51" s="37" t="s">
        <v>350</v>
      </c>
      <c r="D51" s="37"/>
    </row>
    <row r="52" spans="1:4" ht="15" customHeight="1">
      <c r="A52" s="11"/>
      <c r="B52" s="5"/>
      <c r="C52" s="5"/>
      <c r="D52" s="5"/>
    </row>
    <row r="53" spans="1:4" ht="15" customHeight="1">
      <c r="A53" s="11" t="s">
        <v>85</v>
      </c>
      <c r="B53" s="5"/>
      <c r="C53" s="6" t="s">
        <v>344</v>
      </c>
      <c r="D53" s="3"/>
    </row>
    <row r="54" spans="1:4" ht="15" customHeight="1">
      <c r="A54" s="11" t="s">
        <v>86</v>
      </c>
      <c r="B54" s="5"/>
      <c r="C54" s="6" t="s">
        <v>346</v>
      </c>
      <c r="D54" s="3"/>
    </row>
    <row r="55" spans="1:4" ht="15" customHeight="1">
      <c r="A55" s="11" t="s">
        <v>87</v>
      </c>
      <c r="B55" s="5"/>
      <c r="C55" s="6" t="s">
        <v>347</v>
      </c>
      <c r="D55" s="4"/>
    </row>
    <row r="56" spans="1:4" ht="15" customHeight="1">
      <c r="A56" s="11" t="s">
        <v>88</v>
      </c>
      <c r="B56" s="5"/>
      <c r="C56" s="6" t="s">
        <v>503</v>
      </c>
      <c r="D56" s="4"/>
    </row>
    <row r="57" spans="1:4" ht="15" customHeight="1">
      <c r="A57" s="11"/>
      <c r="B57" s="5"/>
      <c r="C57" s="5"/>
      <c r="D57" s="5"/>
    </row>
    <row r="58" spans="1:4" ht="15" customHeight="1">
      <c r="A58" s="11" t="s">
        <v>89</v>
      </c>
      <c r="B58" s="5"/>
      <c r="C58" s="6" t="s">
        <v>345</v>
      </c>
      <c r="D58" s="4"/>
    </row>
    <row r="59" spans="1:4" ht="15" customHeight="1">
      <c r="A59" s="11" t="s">
        <v>90</v>
      </c>
      <c r="B59" s="5"/>
      <c r="C59" s="6" t="s">
        <v>348</v>
      </c>
      <c r="D59" s="4"/>
    </row>
    <row r="60" spans="1:4" ht="15" customHeight="1">
      <c r="A60" s="11" t="s">
        <v>501</v>
      </c>
      <c r="B60" s="5"/>
      <c r="C60" s="6" t="s">
        <v>349</v>
      </c>
      <c r="D60" s="4"/>
    </row>
    <row r="61" spans="1:4" ht="15" customHeight="1">
      <c r="A61" s="11" t="s">
        <v>502</v>
      </c>
      <c r="C61" s="6" t="s">
        <v>504</v>
      </c>
      <c r="D61" s="4"/>
    </row>
  </sheetData>
  <sheetProtection password="E1E3" sheet="1" objects="1" scenarios="1"/>
  <mergeCells count="5">
    <mergeCell ref="C9:D9"/>
    <mergeCell ref="C50:D50"/>
    <mergeCell ref="C40:D40"/>
    <mergeCell ref="C51:D51"/>
    <mergeCell ref="C6:D6"/>
  </mergeCells>
  <dataValidations count="5">
    <dataValidation type="list" allowBlank="1" showInputMessage="1" showErrorMessage="1" sqref="D53 D58">
      <formula1>aree_specializzazione</formula1>
    </dataValidation>
    <dataValidation type="list" allowBlank="1" showInputMessage="1" showErrorMessage="1" sqref="D59:D61">
      <formula1>INDIRECT(spec_secondaria)</formula1>
    </dataValidation>
    <dataValidation type="list" allowBlank="1" showInputMessage="1" showErrorMessage="1" sqref="D13">
      <formula1>elenco_sesso</formula1>
    </dataValidation>
    <dataValidation type="list" allowBlank="1" showInputMessage="1" showErrorMessage="1" sqref="D54:D56">
      <formula1>INDIRECT(spec_principale)</formula1>
    </dataValidation>
    <dataValidation type="list" allowBlank="1" showInputMessage="1" showErrorMessage="1" sqref="D44 D46 D48">
      <formula1>elenco_lingue</formula1>
    </dataValidation>
  </dataValidations>
  <printOptions horizontalCentered="1"/>
  <pageMargins left="0.19685039370078741" right="0.19685039370078741" top="0.78740157480314965" bottom="0.78740157480314965" header="0.39370078740157483" footer="0.39370078740157483"/>
  <pageSetup paperSize="9" scale="80" fitToHeight="0" orientation="portrait" verticalDpi="1200" r:id="rId1"/>
  <headerFooter>
    <oddFooter>&amp;C&amp;"Arial,Normale"&amp;8ANAGRAFICA / PAGINA &amp;P DI &amp;N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82"/>
  <sheetViews>
    <sheetView zoomScaleNormal="100" workbookViewId="0"/>
  </sheetViews>
  <sheetFormatPr defaultRowHeight="15" customHeight="1"/>
  <cols>
    <col min="1" max="1" width="6.42578125" style="13" customWidth="1"/>
    <col min="2" max="2" width="2.85546875" style="7" customWidth="1"/>
    <col min="3" max="3" width="42.85546875" style="7" customWidth="1"/>
    <col min="4" max="4" width="81.42578125" style="7" customWidth="1"/>
    <col min="5" max="5" width="2.85546875" style="7" customWidth="1"/>
    <col min="6" max="16384" width="9.140625" style="7"/>
  </cols>
  <sheetData>
    <row r="1" spans="1:4" ht="15" customHeight="1">
      <c r="A1" s="11"/>
      <c r="B1" s="5"/>
      <c r="C1" s="6" t="s">
        <v>70</v>
      </c>
      <c r="D1" s="5" t="str">
        <f>istruzioni_bianco</f>
        <v>Posizionarsi sopra una cella per visualizzare le relative istruzioni di compilazione</v>
      </c>
    </row>
    <row r="2" spans="1:4" ht="15" customHeight="1">
      <c r="A2" s="11"/>
      <c r="B2" s="5"/>
      <c r="C2" s="5"/>
      <c r="D2" s="8" t="str">
        <f>istruzioni_giallo</f>
        <v>La compilazione delle celle evidenziate in giallo è obbligatoria</v>
      </c>
    </row>
    <row r="3" spans="1:4" ht="15" customHeight="1">
      <c r="A3" s="11"/>
      <c r="B3" s="5"/>
      <c r="C3" s="5"/>
      <c r="D3" s="9" t="str">
        <f>istruzioni_verde</f>
        <v>La compilazione delle celle evidenziate in verde è facoltativa, ma consigliata se pertinente</v>
      </c>
    </row>
    <row r="4" spans="1:4" ht="15" customHeight="1">
      <c r="A4" s="11"/>
      <c r="B4" s="5"/>
      <c r="C4" s="5"/>
      <c r="D4" s="10" t="str">
        <f>istruzioni_rosso</f>
        <v>Le celle evideziate in rosso si compilano automaticamente</v>
      </c>
    </row>
    <row r="5" spans="1:4" ht="15" customHeight="1">
      <c r="A5" s="11"/>
      <c r="B5" s="5"/>
      <c r="C5" s="5"/>
      <c r="D5" s="5"/>
    </row>
    <row r="6" spans="1:4" ht="16.5">
      <c r="A6" s="11"/>
      <c r="B6" s="5"/>
      <c r="C6" s="40" t="s">
        <v>196</v>
      </c>
      <c r="D6" s="40"/>
    </row>
    <row r="7" spans="1:4" ht="15" customHeight="1">
      <c r="A7" s="11" t="s">
        <v>71</v>
      </c>
      <c r="B7" s="5"/>
      <c r="C7" s="6" t="s">
        <v>57</v>
      </c>
      <c r="D7" s="12" t="str">
        <f>candidatura</f>
        <v xml:space="preserve"> ; </v>
      </c>
    </row>
    <row r="8" spans="1:4" ht="15" customHeight="1">
      <c r="A8" s="11"/>
      <c r="B8" s="5"/>
      <c r="C8" s="5"/>
      <c r="D8" s="5"/>
    </row>
    <row r="9" spans="1:4" ht="20.25">
      <c r="A9" s="11"/>
      <c r="B9" s="5"/>
      <c r="C9" s="36" t="s">
        <v>127</v>
      </c>
      <c r="D9" s="36"/>
    </row>
    <row r="10" spans="1:4" ht="15" customHeight="1">
      <c r="A10" s="11"/>
      <c r="B10" s="5"/>
      <c r="C10" s="5"/>
      <c r="D10" s="5"/>
    </row>
    <row r="11" spans="1:4" ht="15" customHeight="1">
      <c r="A11" s="11" t="s">
        <v>94</v>
      </c>
      <c r="B11" s="5"/>
      <c r="C11" s="6" t="s">
        <v>434</v>
      </c>
      <c r="D11" s="3"/>
    </row>
    <row r="12" spans="1:4" ht="15" customHeight="1">
      <c r="A12" s="11" t="s">
        <v>99</v>
      </c>
      <c r="B12" s="5"/>
      <c r="C12" s="6" t="s">
        <v>435</v>
      </c>
      <c r="D12" s="3"/>
    </row>
    <row r="13" spans="1:4" ht="15" customHeight="1">
      <c r="A13" s="11" t="s">
        <v>100</v>
      </c>
      <c r="B13" s="5"/>
      <c r="C13" s="6" t="s">
        <v>95</v>
      </c>
      <c r="D13" s="3"/>
    </row>
    <row r="14" spans="1:4" ht="15" customHeight="1">
      <c r="A14" s="11" t="s">
        <v>101</v>
      </c>
      <c r="B14" s="5"/>
      <c r="C14" s="6" t="s">
        <v>96</v>
      </c>
      <c r="D14" s="3"/>
    </row>
    <row r="15" spans="1:4" ht="45" customHeight="1">
      <c r="A15" s="17" t="s">
        <v>102</v>
      </c>
      <c r="B15" s="5"/>
      <c r="C15" s="19" t="s">
        <v>97</v>
      </c>
      <c r="D15" s="14"/>
    </row>
    <row r="16" spans="1:4" ht="15" customHeight="1">
      <c r="A16" s="11" t="s">
        <v>103</v>
      </c>
      <c r="B16" s="5"/>
      <c r="C16" s="6" t="s">
        <v>98</v>
      </c>
      <c r="D16" s="3"/>
    </row>
    <row r="17" spans="1:4" ht="15" customHeight="1">
      <c r="A17" s="11"/>
      <c r="B17" s="5"/>
      <c r="C17" s="35" t="s">
        <v>169</v>
      </c>
      <c r="D17" s="5"/>
    </row>
    <row r="18" spans="1:4" ht="15" customHeight="1">
      <c r="A18" s="11" t="s">
        <v>104</v>
      </c>
      <c r="B18" s="5"/>
      <c r="C18" s="6" t="s">
        <v>556</v>
      </c>
      <c r="D18" s="4"/>
    </row>
    <row r="19" spans="1:4" ht="15" customHeight="1">
      <c r="A19" s="11" t="s">
        <v>105</v>
      </c>
      <c r="B19" s="5"/>
      <c r="C19" s="6" t="s">
        <v>95</v>
      </c>
      <c r="D19" s="4"/>
    </row>
    <row r="20" spans="1:4" ht="15" customHeight="1">
      <c r="A20" s="11" t="s">
        <v>106</v>
      </c>
      <c r="B20" s="5"/>
      <c r="C20" s="6" t="s">
        <v>96</v>
      </c>
      <c r="D20" s="4"/>
    </row>
    <row r="21" spans="1:4" ht="45" customHeight="1">
      <c r="A21" s="17" t="s">
        <v>107</v>
      </c>
      <c r="B21" s="5"/>
      <c r="C21" s="19" t="s">
        <v>97</v>
      </c>
      <c r="D21" s="15"/>
    </row>
    <row r="22" spans="1:4" ht="15" customHeight="1">
      <c r="A22" s="11"/>
      <c r="B22" s="5"/>
      <c r="C22" s="5"/>
      <c r="D22" s="5"/>
    </row>
    <row r="23" spans="1:4" ht="15" customHeight="1">
      <c r="A23" s="11" t="s">
        <v>108</v>
      </c>
      <c r="B23" s="5"/>
      <c r="C23" s="6" t="s">
        <v>434</v>
      </c>
      <c r="D23" s="4"/>
    </row>
    <row r="24" spans="1:4" ht="15" customHeight="1">
      <c r="A24" s="11" t="s">
        <v>109</v>
      </c>
      <c r="B24" s="5"/>
      <c r="C24" s="6" t="s">
        <v>436</v>
      </c>
      <c r="D24" s="4"/>
    </row>
    <row r="25" spans="1:4" ht="15" customHeight="1">
      <c r="A25" s="11" t="s">
        <v>110</v>
      </c>
      <c r="B25" s="5"/>
      <c r="C25" s="6" t="s">
        <v>95</v>
      </c>
      <c r="D25" s="4"/>
    </row>
    <row r="26" spans="1:4" ht="15" customHeight="1">
      <c r="A26" s="11" t="s">
        <v>111</v>
      </c>
      <c r="B26" s="5"/>
      <c r="C26" s="6" t="s">
        <v>96</v>
      </c>
      <c r="D26" s="4"/>
    </row>
    <row r="27" spans="1:4" ht="45" customHeight="1">
      <c r="A27" s="17" t="s">
        <v>112</v>
      </c>
      <c r="B27" s="5"/>
      <c r="C27" s="19" t="s">
        <v>97</v>
      </c>
      <c r="D27" s="15"/>
    </row>
    <row r="28" spans="1:4" ht="15" customHeight="1">
      <c r="A28" s="11" t="s">
        <v>113</v>
      </c>
      <c r="B28" s="5"/>
      <c r="C28" s="6" t="s">
        <v>98</v>
      </c>
      <c r="D28" s="4"/>
    </row>
    <row r="29" spans="1:4" ht="15" customHeight="1">
      <c r="A29" s="11"/>
      <c r="B29" s="5"/>
      <c r="C29" s="35" t="s">
        <v>169</v>
      </c>
      <c r="D29" s="5"/>
    </row>
    <row r="30" spans="1:4" ht="15" customHeight="1">
      <c r="A30" s="11" t="s">
        <v>114</v>
      </c>
      <c r="B30" s="5"/>
      <c r="C30" s="6" t="s">
        <v>557</v>
      </c>
      <c r="D30" s="4"/>
    </row>
    <row r="31" spans="1:4" ht="15" customHeight="1">
      <c r="A31" s="11" t="s">
        <v>115</v>
      </c>
      <c r="B31" s="5"/>
      <c r="C31" s="6" t="s">
        <v>95</v>
      </c>
      <c r="D31" s="4"/>
    </row>
    <row r="32" spans="1:4" ht="15" customHeight="1">
      <c r="A32" s="11" t="s">
        <v>116</v>
      </c>
      <c r="B32" s="5"/>
      <c r="C32" s="6" t="s">
        <v>96</v>
      </c>
      <c r="D32" s="4"/>
    </row>
    <row r="33" spans="1:4" ht="45" customHeight="1">
      <c r="A33" s="17" t="s">
        <v>117</v>
      </c>
      <c r="B33" s="5"/>
      <c r="C33" s="19" t="s">
        <v>97</v>
      </c>
      <c r="D33" s="15"/>
    </row>
    <row r="34" spans="1:4" ht="15" customHeight="1">
      <c r="A34" s="11"/>
      <c r="B34" s="5"/>
      <c r="C34" s="5"/>
      <c r="D34" s="5"/>
    </row>
    <row r="35" spans="1:4" ht="20.25">
      <c r="A35" s="11"/>
      <c r="B35" s="5"/>
      <c r="C35" s="36" t="s">
        <v>128</v>
      </c>
      <c r="D35" s="36"/>
    </row>
    <row r="36" spans="1:4" ht="15" customHeight="1">
      <c r="A36" s="11"/>
      <c r="B36" s="5"/>
      <c r="C36" s="5"/>
      <c r="D36" s="5"/>
    </row>
    <row r="37" spans="1:4" ht="15" customHeight="1">
      <c r="A37" s="11" t="s">
        <v>119</v>
      </c>
      <c r="B37" s="5"/>
      <c r="C37" s="6" t="s">
        <v>351</v>
      </c>
      <c r="D37" s="4"/>
    </row>
    <row r="38" spans="1:4" ht="15" customHeight="1">
      <c r="A38" s="11" t="s">
        <v>120</v>
      </c>
      <c r="B38" s="5"/>
      <c r="C38" s="6" t="s">
        <v>118</v>
      </c>
      <c r="D38" s="4"/>
    </row>
    <row r="39" spans="1:4" ht="15" customHeight="1">
      <c r="A39" s="11" t="s">
        <v>121</v>
      </c>
      <c r="B39" s="5"/>
      <c r="C39" s="6" t="s">
        <v>96</v>
      </c>
      <c r="D39" s="4"/>
    </row>
    <row r="40" spans="1:4" ht="45" customHeight="1">
      <c r="A40" s="17" t="s">
        <v>122</v>
      </c>
      <c r="B40" s="5"/>
      <c r="C40" s="19" t="s">
        <v>97</v>
      </c>
      <c r="D40" s="15"/>
    </row>
    <row r="41" spans="1:4" ht="15" customHeight="1">
      <c r="A41" s="11" t="s">
        <v>123</v>
      </c>
      <c r="B41" s="5"/>
      <c r="C41" s="6" t="s">
        <v>98</v>
      </c>
      <c r="D41" s="4"/>
    </row>
    <row r="42" spans="1:4" ht="15" customHeight="1">
      <c r="A42" s="11"/>
      <c r="B42" s="5"/>
      <c r="C42" s="5"/>
      <c r="D42" s="5"/>
    </row>
    <row r="43" spans="1:4" ht="20.25">
      <c r="A43" s="11"/>
      <c r="B43" s="5"/>
      <c r="C43" s="36" t="s">
        <v>129</v>
      </c>
      <c r="D43" s="36"/>
    </row>
    <row r="44" spans="1:4" ht="15" customHeight="1">
      <c r="A44" s="11"/>
      <c r="B44" s="5"/>
      <c r="C44" s="5"/>
      <c r="D44" s="5"/>
    </row>
    <row r="45" spans="1:4" ht="15" customHeight="1">
      <c r="A45" s="11" t="s">
        <v>130</v>
      </c>
      <c r="B45" s="5"/>
      <c r="C45" s="6" t="s">
        <v>352</v>
      </c>
      <c r="D45" s="4"/>
    </row>
    <row r="46" spans="1:4" ht="15" customHeight="1">
      <c r="A46" s="11" t="s">
        <v>131</v>
      </c>
      <c r="B46" s="5"/>
      <c r="C46" s="6" t="s">
        <v>118</v>
      </c>
      <c r="D46" s="4"/>
    </row>
    <row r="47" spans="1:4" ht="15" customHeight="1">
      <c r="A47" s="11" t="s">
        <v>132</v>
      </c>
      <c r="B47" s="5"/>
      <c r="C47" s="6" t="s">
        <v>96</v>
      </c>
      <c r="D47" s="4"/>
    </row>
    <row r="48" spans="1:4" ht="45" customHeight="1">
      <c r="A48" s="17" t="s">
        <v>133</v>
      </c>
      <c r="B48" s="5"/>
      <c r="C48" s="19" t="s">
        <v>97</v>
      </c>
      <c r="D48" s="15"/>
    </row>
    <row r="49" spans="1:4" ht="15" customHeight="1">
      <c r="A49" s="11" t="s">
        <v>134</v>
      </c>
      <c r="B49" s="5"/>
      <c r="C49" s="6" t="s">
        <v>98</v>
      </c>
      <c r="D49" s="4"/>
    </row>
    <row r="50" spans="1:4" ht="15" customHeight="1">
      <c r="A50" s="11"/>
      <c r="B50" s="5"/>
      <c r="C50" s="5"/>
      <c r="D50" s="5"/>
    </row>
    <row r="51" spans="1:4" ht="20.25">
      <c r="A51" s="11"/>
      <c r="B51" s="5"/>
      <c r="C51" s="36" t="s">
        <v>135</v>
      </c>
      <c r="D51" s="36"/>
    </row>
    <row r="52" spans="1:4" ht="45" customHeight="1">
      <c r="A52" s="11"/>
      <c r="B52" s="5"/>
      <c r="C52" s="39" t="s">
        <v>500</v>
      </c>
      <c r="D52" s="39"/>
    </row>
    <row r="53" spans="1:4" ht="15" customHeight="1">
      <c r="A53" s="11"/>
      <c r="B53" s="5"/>
      <c r="C53" s="5"/>
      <c r="D53" s="5"/>
    </row>
    <row r="54" spans="1:4" ht="30" customHeight="1">
      <c r="A54" s="17" t="s">
        <v>143</v>
      </c>
      <c r="B54" s="5"/>
      <c r="C54" s="19" t="s">
        <v>138</v>
      </c>
      <c r="D54" s="15"/>
    </row>
    <row r="55" spans="1:4" ht="15" customHeight="1">
      <c r="A55" s="11" t="s">
        <v>144</v>
      </c>
      <c r="B55" s="5"/>
      <c r="C55" s="6" t="s">
        <v>170</v>
      </c>
      <c r="D55" s="4"/>
    </row>
    <row r="56" spans="1:4" ht="15" customHeight="1">
      <c r="A56" s="11" t="s">
        <v>145</v>
      </c>
      <c r="B56" s="5"/>
      <c r="C56" s="6" t="s">
        <v>136</v>
      </c>
      <c r="D56" s="4"/>
    </row>
    <row r="57" spans="1:4" ht="15" customHeight="1">
      <c r="A57" s="11" t="s">
        <v>146</v>
      </c>
      <c r="B57" s="5"/>
      <c r="C57" s="6" t="s">
        <v>168</v>
      </c>
      <c r="D57" s="4"/>
    </row>
    <row r="58" spans="1:4" ht="15" customHeight="1">
      <c r="A58" s="11" t="s">
        <v>147</v>
      </c>
      <c r="B58" s="5"/>
      <c r="C58" s="6" t="s">
        <v>137</v>
      </c>
      <c r="D58" s="4"/>
    </row>
    <row r="59" spans="1:4" ht="15" customHeight="1">
      <c r="A59" s="11"/>
      <c r="B59" s="5"/>
      <c r="C59" s="5"/>
      <c r="D59" s="5"/>
    </row>
    <row r="60" spans="1:4" ht="30" customHeight="1">
      <c r="A60" s="17" t="s">
        <v>148</v>
      </c>
      <c r="B60" s="5"/>
      <c r="C60" s="19" t="s">
        <v>139</v>
      </c>
      <c r="D60" s="15"/>
    </row>
    <row r="61" spans="1:4" ht="15" customHeight="1">
      <c r="A61" s="11" t="s">
        <v>149</v>
      </c>
      <c r="B61" s="5"/>
      <c r="C61" s="6" t="s">
        <v>170</v>
      </c>
      <c r="D61" s="4"/>
    </row>
    <row r="62" spans="1:4" ht="15" customHeight="1">
      <c r="A62" s="11" t="s">
        <v>150</v>
      </c>
      <c r="B62" s="5"/>
      <c r="C62" s="6" t="s">
        <v>136</v>
      </c>
      <c r="D62" s="4"/>
    </row>
    <row r="63" spans="1:4" ht="15" customHeight="1">
      <c r="A63" s="11" t="s">
        <v>151</v>
      </c>
      <c r="B63" s="5"/>
      <c r="C63" s="6" t="s">
        <v>168</v>
      </c>
      <c r="D63" s="4"/>
    </row>
    <row r="64" spans="1:4" ht="15" customHeight="1">
      <c r="A64" s="11" t="s">
        <v>152</v>
      </c>
      <c r="B64" s="5"/>
      <c r="C64" s="6" t="s">
        <v>137</v>
      </c>
      <c r="D64" s="4"/>
    </row>
    <row r="65" spans="1:4" ht="15" customHeight="1">
      <c r="A65" s="11"/>
      <c r="B65" s="5"/>
      <c r="C65" s="5"/>
      <c r="D65" s="5"/>
    </row>
    <row r="66" spans="1:4" ht="30" customHeight="1">
      <c r="A66" s="17" t="s">
        <v>153</v>
      </c>
      <c r="B66" s="5"/>
      <c r="C66" s="19" t="s">
        <v>140</v>
      </c>
      <c r="D66" s="15"/>
    </row>
    <row r="67" spans="1:4" ht="15" customHeight="1">
      <c r="A67" s="11" t="s">
        <v>154</v>
      </c>
      <c r="B67" s="5"/>
      <c r="C67" s="6" t="s">
        <v>170</v>
      </c>
      <c r="D67" s="4"/>
    </row>
    <row r="68" spans="1:4" ht="15" customHeight="1">
      <c r="A68" s="11" t="s">
        <v>155</v>
      </c>
      <c r="B68" s="5"/>
      <c r="C68" s="6" t="s">
        <v>136</v>
      </c>
      <c r="D68" s="4"/>
    </row>
    <row r="69" spans="1:4" ht="15" customHeight="1">
      <c r="A69" s="11" t="s">
        <v>156</v>
      </c>
      <c r="B69" s="5"/>
      <c r="C69" s="6" t="s">
        <v>168</v>
      </c>
      <c r="D69" s="4"/>
    </row>
    <row r="70" spans="1:4" ht="15" customHeight="1">
      <c r="A70" s="11" t="s">
        <v>157</v>
      </c>
      <c r="B70" s="5"/>
      <c r="C70" s="6" t="s">
        <v>137</v>
      </c>
      <c r="D70" s="4"/>
    </row>
    <row r="71" spans="1:4" ht="15" customHeight="1">
      <c r="A71" s="11"/>
      <c r="B71" s="5"/>
      <c r="C71" s="5"/>
      <c r="D71" s="5"/>
    </row>
    <row r="72" spans="1:4" ht="30" customHeight="1">
      <c r="A72" s="17" t="s">
        <v>158</v>
      </c>
      <c r="B72" s="5"/>
      <c r="C72" s="19" t="s">
        <v>141</v>
      </c>
      <c r="D72" s="15"/>
    </row>
    <row r="73" spans="1:4" ht="15" customHeight="1">
      <c r="A73" s="11" t="s">
        <v>159</v>
      </c>
      <c r="B73" s="5"/>
      <c r="C73" s="6" t="s">
        <v>170</v>
      </c>
      <c r="D73" s="4"/>
    </row>
    <row r="74" spans="1:4" ht="15" customHeight="1">
      <c r="A74" s="11" t="s">
        <v>160</v>
      </c>
      <c r="B74" s="5"/>
      <c r="C74" s="6" t="s">
        <v>136</v>
      </c>
      <c r="D74" s="4"/>
    </row>
    <row r="75" spans="1:4" ht="15" customHeight="1">
      <c r="A75" s="11" t="s">
        <v>161</v>
      </c>
      <c r="B75" s="5"/>
      <c r="C75" s="6" t="s">
        <v>168</v>
      </c>
      <c r="D75" s="4"/>
    </row>
    <row r="76" spans="1:4" ht="15" customHeight="1">
      <c r="A76" s="11" t="s">
        <v>162</v>
      </c>
      <c r="B76" s="5"/>
      <c r="C76" s="6" t="s">
        <v>137</v>
      </c>
      <c r="D76" s="4"/>
    </row>
    <row r="77" spans="1:4" ht="15" customHeight="1">
      <c r="A77" s="11"/>
      <c r="B77" s="5"/>
      <c r="C77" s="5"/>
      <c r="D77" s="5"/>
    </row>
    <row r="78" spans="1:4" ht="30" customHeight="1">
      <c r="A78" s="17" t="s">
        <v>163</v>
      </c>
      <c r="B78" s="5"/>
      <c r="C78" s="19" t="s">
        <v>142</v>
      </c>
      <c r="D78" s="15"/>
    </row>
    <row r="79" spans="1:4" ht="15" customHeight="1">
      <c r="A79" s="11" t="s">
        <v>164</v>
      </c>
      <c r="B79" s="5"/>
      <c r="C79" s="6" t="s">
        <v>170</v>
      </c>
      <c r="D79" s="4"/>
    </row>
    <row r="80" spans="1:4" ht="15" customHeight="1">
      <c r="A80" s="11" t="s">
        <v>165</v>
      </c>
      <c r="B80" s="5"/>
      <c r="C80" s="6" t="s">
        <v>136</v>
      </c>
      <c r="D80" s="4"/>
    </row>
    <row r="81" spans="1:4" ht="15" customHeight="1">
      <c r="A81" s="11" t="s">
        <v>166</v>
      </c>
      <c r="B81" s="5"/>
      <c r="C81" s="6" t="s">
        <v>168</v>
      </c>
      <c r="D81" s="4"/>
    </row>
    <row r="82" spans="1:4" ht="15" customHeight="1">
      <c r="A82" s="11" t="s">
        <v>167</v>
      </c>
      <c r="B82" s="5"/>
      <c r="C82" s="6" t="s">
        <v>137</v>
      </c>
      <c r="D82" s="4"/>
    </row>
  </sheetData>
  <sheetProtection password="E1E3" sheet="1" objects="1" scenarios="1"/>
  <mergeCells count="6">
    <mergeCell ref="C52:D52"/>
    <mergeCell ref="C6:D6"/>
    <mergeCell ref="C9:D9"/>
    <mergeCell ref="C35:D35"/>
    <mergeCell ref="C43:D43"/>
    <mergeCell ref="C51:D51"/>
  </mergeCells>
  <dataValidations count="1">
    <dataValidation type="list" allowBlank="1" showInputMessage="1" showErrorMessage="1" sqref="D11 D23">
      <formula1>elenco_laurea</formula1>
    </dataValidation>
  </dataValidations>
  <printOptions horizontalCentered="1"/>
  <pageMargins left="0.19685039370078741" right="0.19685039370078741" top="0.78740157480314965" bottom="0.78740157480314965" header="0.39370078740157483" footer="0.39370078740157483"/>
  <pageSetup paperSize="9" scale="80" fitToHeight="0" orientation="portrait" verticalDpi="1200" r:id="rId1"/>
  <headerFooter>
    <oddFooter>&amp;C&amp;"Arial,Normale"&amp;8CURSUS STUDIORUM / PAGINA &amp;P DI &amp;N</oddFooter>
  </headerFooter>
  <rowBreaks count="1" manualBreakCount="1">
    <brk id="50" min="2" max="3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163"/>
  <sheetViews>
    <sheetView zoomScaleNormal="100" workbookViewId="0"/>
  </sheetViews>
  <sheetFormatPr defaultRowHeight="15" customHeight="1"/>
  <cols>
    <col min="1" max="1" width="6.42578125" style="13" customWidth="1"/>
    <col min="2" max="2" width="2.85546875" style="7" customWidth="1"/>
    <col min="3" max="3" width="42.85546875" style="7" customWidth="1"/>
    <col min="4" max="4" width="81.42578125" style="7" customWidth="1"/>
    <col min="5" max="5" width="2.85546875" style="7" customWidth="1"/>
    <col min="6" max="16384" width="9.140625" style="7"/>
  </cols>
  <sheetData>
    <row r="1" spans="1:4" ht="15" customHeight="1">
      <c r="A1" s="11"/>
      <c r="B1" s="5"/>
      <c r="C1" s="6" t="s">
        <v>70</v>
      </c>
      <c r="D1" s="5" t="str">
        <f>istruzioni_bianco</f>
        <v>Posizionarsi sopra una cella per visualizzare le relative istruzioni di compilazione</v>
      </c>
    </row>
    <row r="2" spans="1:4" ht="15" customHeight="1">
      <c r="A2" s="11"/>
      <c r="B2" s="5"/>
      <c r="C2" s="5"/>
      <c r="D2" s="8" t="str">
        <f>istruzioni_giallo</f>
        <v>La compilazione delle celle evidenziate in giallo è obbligatoria</v>
      </c>
    </row>
    <row r="3" spans="1:4" ht="15" customHeight="1">
      <c r="A3" s="11"/>
      <c r="B3" s="5"/>
      <c r="C3" s="5"/>
      <c r="D3" s="9" t="str">
        <f>istruzioni_verde</f>
        <v>La compilazione delle celle evidenziate in verde è facoltativa, ma consigliata se pertinente</v>
      </c>
    </row>
    <row r="4" spans="1:4" ht="15" customHeight="1">
      <c r="A4" s="11"/>
      <c r="B4" s="5"/>
      <c r="C4" s="5"/>
      <c r="D4" s="10" t="str">
        <f>istruzioni_rosso</f>
        <v>Le celle evideziate in rosso si compilano automaticamente</v>
      </c>
    </row>
    <row r="5" spans="1:4" ht="15" customHeight="1">
      <c r="A5" s="11"/>
      <c r="B5" s="5"/>
      <c r="C5" s="5"/>
      <c r="D5" s="5"/>
    </row>
    <row r="6" spans="1:4" ht="16.5">
      <c r="A6" s="11"/>
      <c r="B6" s="5"/>
      <c r="C6" s="40" t="s">
        <v>197</v>
      </c>
      <c r="D6" s="40"/>
    </row>
    <row r="7" spans="1:4" ht="15" customHeight="1">
      <c r="A7" s="11" t="s">
        <v>72</v>
      </c>
      <c r="B7" s="5"/>
      <c r="C7" s="6" t="s">
        <v>57</v>
      </c>
      <c r="D7" s="12" t="str">
        <f>candidatura</f>
        <v xml:space="preserve"> ; </v>
      </c>
    </row>
    <row r="8" spans="1:4" ht="15" customHeight="1">
      <c r="A8" s="11"/>
      <c r="B8" s="5"/>
      <c r="C8" s="5"/>
      <c r="D8" s="5"/>
    </row>
    <row r="9" spans="1:4" ht="20.25">
      <c r="A9" s="11"/>
      <c r="B9" s="5"/>
      <c r="C9" s="36" t="s">
        <v>173</v>
      </c>
      <c r="D9" s="36"/>
    </row>
    <row r="10" spans="1:4" ht="60" customHeight="1">
      <c r="A10" s="11"/>
      <c r="B10" s="5"/>
      <c r="C10" s="41" t="s">
        <v>353</v>
      </c>
      <c r="D10" s="41"/>
    </row>
    <row r="11" spans="1:4" ht="15" customHeight="1">
      <c r="A11" s="11"/>
      <c r="B11" s="5"/>
      <c r="C11" s="5"/>
      <c r="D11" s="5"/>
    </row>
    <row r="12" spans="1:4" ht="15" customHeight="1">
      <c r="A12" s="11" t="s">
        <v>176</v>
      </c>
      <c r="B12" s="5"/>
      <c r="C12" s="6" t="s">
        <v>532</v>
      </c>
      <c r="D12" s="3"/>
    </row>
    <row r="13" spans="1:4" ht="15" customHeight="1">
      <c r="A13" s="11" t="s">
        <v>177</v>
      </c>
      <c r="B13" s="5"/>
      <c r="C13" s="6" t="s">
        <v>533</v>
      </c>
      <c r="D13" s="3"/>
    </row>
    <row r="14" spans="1:4" ht="15" customHeight="1">
      <c r="A14" s="11" t="s">
        <v>178</v>
      </c>
      <c r="B14" s="5"/>
      <c r="C14" s="6" t="s">
        <v>383</v>
      </c>
      <c r="D14" s="3"/>
    </row>
    <row r="15" spans="1:4" ht="15" customHeight="1">
      <c r="A15" s="11" t="s">
        <v>179</v>
      </c>
      <c r="B15" s="5"/>
      <c r="C15" s="6" t="s">
        <v>382</v>
      </c>
      <c r="D15" s="3"/>
    </row>
    <row r="16" spans="1:4" ht="15" customHeight="1">
      <c r="A16" s="11" t="s">
        <v>180</v>
      </c>
      <c r="B16" s="5"/>
      <c r="C16" s="6" t="s">
        <v>634</v>
      </c>
      <c r="D16" s="3"/>
    </row>
    <row r="17" spans="1:4" ht="15" customHeight="1">
      <c r="A17" s="11" t="s">
        <v>181</v>
      </c>
      <c r="B17" s="5"/>
      <c r="C17" s="6" t="s">
        <v>186</v>
      </c>
      <c r="D17" s="3"/>
    </row>
    <row r="18" spans="1:4" ht="15" customHeight="1">
      <c r="A18" s="11" t="s">
        <v>182</v>
      </c>
      <c r="B18" s="5"/>
      <c r="C18" s="6" t="s">
        <v>174</v>
      </c>
      <c r="D18" s="3"/>
    </row>
    <row r="19" spans="1:4" ht="15" customHeight="1">
      <c r="A19" s="11" t="s">
        <v>183</v>
      </c>
      <c r="B19" s="5"/>
      <c r="C19" s="6" t="s">
        <v>515</v>
      </c>
      <c r="D19" s="3"/>
    </row>
    <row r="20" spans="1:4" ht="15" customHeight="1">
      <c r="A20" s="11" t="s">
        <v>184</v>
      </c>
      <c r="B20" s="5"/>
      <c r="C20" s="6" t="s">
        <v>529</v>
      </c>
      <c r="D20" s="3"/>
    </row>
    <row r="21" spans="1:4" s="31" customFormat="1" ht="75" customHeight="1">
      <c r="A21" s="17" t="s">
        <v>199</v>
      </c>
      <c r="B21" s="18"/>
      <c r="C21" s="19" t="s">
        <v>185</v>
      </c>
      <c r="D21" s="14"/>
    </row>
    <row r="22" spans="1:4" s="31" customFormat="1" ht="45" customHeight="1">
      <c r="A22" s="17" t="s">
        <v>200</v>
      </c>
      <c r="B22" s="18"/>
      <c r="C22" s="19" t="s">
        <v>175</v>
      </c>
      <c r="D22" s="14"/>
    </row>
    <row r="24" spans="1:4" ht="15" customHeight="1">
      <c r="A24" s="11" t="s">
        <v>201</v>
      </c>
      <c r="B24" s="5"/>
      <c r="C24" s="6" t="s">
        <v>532</v>
      </c>
      <c r="D24" s="4"/>
    </row>
    <row r="25" spans="1:4" ht="15" customHeight="1">
      <c r="A25" s="11" t="s">
        <v>202</v>
      </c>
      <c r="B25" s="5"/>
      <c r="C25" s="6" t="s">
        <v>533</v>
      </c>
      <c r="D25" s="4"/>
    </row>
    <row r="26" spans="1:4" ht="15" customHeight="1">
      <c r="A26" s="11" t="s">
        <v>203</v>
      </c>
      <c r="B26" s="5"/>
      <c r="C26" s="6" t="s">
        <v>384</v>
      </c>
      <c r="D26" s="4"/>
    </row>
    <row r="27" spans="1:4" ht="15" customHeight="1">
      <c r="A27" s="11" t="s">
        <v>204</v>
      </c>
      <c r="B27" s="5"/>
      <c r="C27" s="6" t="s">
        <v>382</v>
      </c>
      <c r="D27" s="4"/>
    </row>
    <row r="28" spans="1:4" ht="15" customHeight="1">
      <c r="A28" s="11" t="s">
        <v>205</v>
      </c>
      <c r="B28" s="5"/>
      <c r="C28" s="6" t="s">
        <v>634</v>
      </c>
      <c r="D28" s="4"/>
    </row>
    <row r="29" spans="1:4" ht="15" customHeight="1">
      <c r="A29" s="11" t="s">
        <v>206</v>
      </c>
      <c r="B29" s="5"/>
      <c r="C29" s="6" t="s">
        <v>186</v>
      </c>
      <c r="D29" s="4"/>
    </row>
    <row r="30" spans="1:4" ht="15" customHeight="1">
      <c r="A30" s="11" t="s">
        <v>207</v>
      </c>
      <c r="B30" s="5"/>
      <c r="C30" s="6" t="s">
        <v>174</v>
      </c>
      <c r="D30" s="4"/>
    </row>
    <row r="31" spans="1:4" ht="15" customHeight="1">
      <c r="A31" s="11" t="s">
        <v>208</v>
      </c>
      <c r="B31" s="5"/>
      <c r="C31" s="6" t="s">
        <v>515</v>
      </c>
      <c r="D31" s="4"/>
    </row>
    <row r="32" spans="1:4" ht="15" customHeight="1">
      <c r="A32" s="11" t="s">
        <v>209</v>
      </c>
      <c r="B32" s="5"/>
      <c r="C32" s="6" t="s">
        <v>529</v>
      </c>
      <c r="D32" s="4"/>
    </row>
    <row r="33" spans="1:4" s="31" customFormat="1" ht="75" customHeight="1">
      <c r="A33" s="17" t="s">
        <v>210</v>
      </c>
      <c r="B33" s="18"/>
      <c r="C33" s="19" t="s">
        <v>185</v>
      </c>
      <c r="D33" s="15"/>
    </row>
    <row r="34" spans="1:4" s="31" customFormat="1" ht="45" customHeight="1">
      <c r="A34" s="17" t="s">
        <v>211</v>
      </c>
      <c r="B34" s="18"/>
      <c r="C34" s="19" t="s">
        <v>175</v>
      </c>
      <c r="D34" s="15"/>
    </row>
    <row r="36" spans="1:4" ht="15" customHeight="1">
      <c r="A36" s="11" t="s">
        <v>212</v>
      </c>
      <c r="B36" s="5"/>
      <c r="C36" s="6" t="s">
        <v>532</v>
      </c>
      <c r="D36" s="4"/>
    </row>
    <row r="37" spans="1:4" ht="15" customHeight="1">
      <c r="A37" s="11" t="s">
        <v>213</v>
      </c>
      <c r="B37" s="5"/>
      <c r="C37" s="6" t="s">
        <v>533</v>
      </c>
      <c r="D37" s="4"/>
    </row>
    <row r="38" spans="1:4" ht="15" customHeight="1">
      <c r="A38" s="11" t="s">
        <v>214</v>
      </c>
      <c r="B38" s="5"/>
      <c r="C38" s="6" t="s">
        <v>385</v>
      </c>
      <c r="D38" s="4"/>
    </row>
    <row r="39" spans="1:4" ht="15" customHeight="1">
      <c r="A39" s="11" t="s">
        <v>215</v>
      </c>
      <c r="B39" s="5"/>
      <c r="C39" s="6" t="s">
        <v>382</v>
      </c>
      <c r="D39" s="4"/>
    </row>
    <row r="40" spans="1:4" ht="15" customHeight="1">
      <c r="A40" s="11" t="s">
        <v>216</v>
      </c>
      <c r="B40" s="5"/>
      <c r="C40" s="6" t="s">
        <v>634</v>
      </c>
      <c r="D40" s="4"/>
    </row>
    <row r="41" spans="1:4" ht="15" customHeight="1">
      <c r="A41" s="11" t="s">
        <v>217</v>
      </c>
      <c r="B41" s="5"/>
      <c r="C41" s="6" t="s">
        <v>186</v>
      </c>
      <c r="D41" s="4"/>
    </row>
    <row r="42" spans="1:4" ht="15" customHeight="1">
      <c r="A42" s="11" t="s">
        <v>218</v>
      </c>
      <c r="B42" s="5"/>
      <c r="C42" s="6" t="s">
        <v>174</v>
      </c>
      <c r="D42" s="4"/>
    </row>
    <row r="43" spans="1:4" ht="15" customHeight="1">
      <c r="A43" s="11" t="s">
        <v>219</v>
      </c>
      <c r="B43" s="5"/>
      <c r="C43" s="6" t="s">
        <v>515</v>
      </c>
      <c r="D43" s="4"/>
    </row>
    <row r="44" spans="1:4" ht="15" customHeight="1">
      <c r="A44" s="11" t="s">
        <v>220</v>
      </c>
      <c r="B44" s="5"/>
      <c r="C44" s="6" t="s">
        <v>529</v>
      </c>
      <c r="D44" s="4"/>
    </row>
    <row r="45" spans="1:4" s="31" customFormat="1" ht="75" customHeight="1">
      <c r="A45" s="17" t="s">
        <v>221</v>
      </c>
      <c r="B45" s="18"/>
      <c r="C45" s="19" t="s">
        <v>185</v>
      </c>
      <c r="D45" s="15"/>
    </row>
    <row r="46" spans="1:4" s="31" customFormat="1" ht="45" customHeight="1">
      <c r="A46" s="17" t="s">
        <v>222</v>
      </c>
      <c r="B46" s="18"/>
      <c r="C46" s="19" t="s">
        <v>175</v>
      </c>
      <c r="D46" s="15"/>
    </row>
    <row r="48" spans="1:4" ht="15" customHeight="1">
      <c r="A48" s="11" t="s">
        <v>223</v>
      </c>
      <c r="B48" s="5"/>
      <c r="C48" s="6" t="s">
        <v>532</v>
      </c>
      <c r="D48" s="4"/>
    </row>
    <row r="49" spans="1:4" ht="15" customHeight="1">
      <c r="A49" s="11" t="s">
        <v>224</v>
      </c>
      <c r="B49" s="5"/>
      <c r="C49" s="6" t="s">
        <v>533</v>
      </c>
      <c r="D49" s="4"/>
    </row>
    <row r="50" spans="1:4" ht="15" customHeight="1">
      <c r="A50" s="11" t="s">
        <v>225</v>
      </c>
      <c r="B50" s="5"/>
      <c r="C50" s="6" t="s">
        <v>386</v>
      </c>
      <c r="D50" s="4"/>
    </row>
    <row r="51" spans="1:4" ht="15" customHeight="1">
      <c r="A51" s="11" t="s">
        <v>226</v>
      </c>
      <c r="B51" s="5"/>
      <c r="C51" s="6" t="s">
        <v>382</v>
      </c>
      <c r="D51" s="4"/>
    </row>
    <row r="52" spans="1:4" ht="15" customHeight="1">
      <c r="A52" s="11" t="s">
        <v>227</v>
      </c>
      <c r="B52" s="5"/>
      <c r="C52" s="6" t="s">
        <v>634</v>
      </c>
      <c r="D52" s="4"/>
    </row>
    <row r="53" spans="1:4" ht="15" customHeight="1">
      <c r="A53" s="11" t="s">
        <v>228</v>
      </c>
      <c r="B53" s="5"/>
      <c r="C53" s="6" t="s">
        <v>186</v>
      </c>
      <c r="D53" s="4"/>
    </row>
    <row r="54" spans="1:4" ht="15" customHeight="1">
      <c r="A54" s="11" t="s">
        <v>229</v>
      </c>
      <c r="B54" s="5"/>
      <c r="C54" s="6" t="s">
        <v>174</v>
      </c>
      <c r="D54" s="4"/>
    </row>
    <row r="55" spans="1:4" ht="15" customHeight="1">
      <c r="A55" s="11" t="s">
        <v>230</v>
      </c>
      <c r="B55" s="5"/>
      <c r="C55" s="6" t="s">
        <v>515</v>
      </c>
      <c r="D55" s="4"/>
    </row>
    <row r="56" spans="1:4" ht="15" customHeight="1">
      <c r="A56" s="11" t="s">
        <v>231</v>
      </c>
      <c r="B56" s="5"/>
      <c r="C56" s="6" t="s">
        <v>529</v>
      </c>
      <c r="D56" s="4"/>
    </row>
    <row r="57" spans="1:4" s="31" customFormat="1" ht="75" customHeight="1">
      <c r="A57" s="17" t="s">
        <v>232</v>
      </c>
      <c r="B57" s="18"/>
      <c r="C57" s="19" t="s">
        <v>185</v>
      </c>
      <c r="D57" s="15"/>
    </row>
    <row r="58" spans="1:4" s="31" customFormat="1" ht="45" customHeight="1">
      <c r="A58" s="17" t="s">
        <v>233</v>
      </c>
      <c r="B58" s="18"/>
      <c r="C58" s="19" t="s">
        <v>175</v>
      </c>
      <c r="D58" s="15"/>
    </row>
    <row r="60" spans="1:4" ht="15" customHeight="1">
      <c r="A60" s="11" t="s">
        <v>234</v>
      </c>
      <c r="B60" s="5"/>
      <c r="C60" s="6" t="s">
        <v>532</v>
      </c>
      <c r="D60" s="4"/>
    </row>
    <row r="61" spans="1:4" ht="15" customHeight="1">
      <c r="A61" s="11" t="s">
        <v>235</v>
      </c>
      <c r="B61" s="5"/>
      <c r="C61" s="6" t="s">
        <v>533</v>
      </c>
      <c r="D61" s="4"/>
    </row>
    <row r="62" spans="1:4" ht="15" customHeight="1">
      <c r="A62" s="11" t="s">
        <v>236</v>
      </c>
      <c r="B62" s="5"/>
      <c r="C62" s="6" t="s">
        <v>387</v>
      </c>
      <c r="D62" s="4"/>
    </row>
    <row r="63" spans="1:4" ht="15" customHeight="1">
      <c r="A63" s="11" t="s">
        <v>237</v>
      </c>
      <c r="B63" s="5"/>
      <c r="C63" s="6" t="s">
        <v>382</v>
      </c>
      <c r="D63" s="4"/>
    </row>
    <row r="64" spans="1:4" ht="15" customHeight="1">
      <c r="A64" s="11" t="s">
        <v>238</v>
      </c>
      <c r="B64" s="5"/>
      <c r="C64" s="6" t="s">
        <v>634</v>
      </c>
      <c r="D64" s="4"/>
    </row>
    <row r="65" spans="1:4" ht="15" customHeight="1">
      <c r="A65" s="11" t="s">
        <v>239</v>
      </c>
      <c r="B65" s="5"/>
      <c r="C65" s="6" t="s">
        <v>186</v>
      </c>
      <c r="D65" s="4"/>
    </row>
    <row r="66" spans="1:4" ht="15" customHeight="1">
      <c r="A66" s="11" t="s">
        <v>240</v>
      </c>
      <c r="B66" s="5"/>
      <c r="C66" s="6" t="s">
        <v>174</v>
      </c>
      <c r="D66" s="4"/>
    </row>
    <row r="67" spans="1:4" ht="15" customHeight="1">
      <c r="A67" s="11" t="s">
        <v>241</v>
      </c>
      <c r="B67" s="5"/>
      <c r="C67" s="6" t="s">
        <v>515</v>
      </c>
      <c r="D67" s="4"/>
    </row>
    <row r="68" spans="1:4" ht="15" customHeight="1">
      <c r="A68" s="11" t="s">
        <v>242</v>
      </c>
      <c r="B68" s="5"/>
      <c r="C68" s="6" t="s">
        <v>529</v>
      </c>
      <c r="D68" s="4"/>
    </row>
    <row r="69" spans="1:4" s="31" customFormat="1" ht="75" customHeight="1">
      <c r="A69" s="17" t="s">
        <v>243</v>
      </c>
      <c r="B69" s="18"/>
      <c r="C69" s="19" t="s">
        <v>185</v>
      </c>
      <c r="D69" s="15"/>
    </row>
    <row r="70" spans="1:4" s="31" customFormat="1" ht="45" customHeight="1">
      <c r="A70" s="17" t="s">
        <v>244</v>
      </c>
      <c r="B70" s="18"/>
      <c r="C70" s="19" t="s">
        <v>175</v>
      </c>
      <c r="D70" s="15"/>
    </row>
    <row r="72" spans="1:4" ht="15" customHeight="1">
      <c r="A72" s="11" t="s">
        <v>245</v>
      </c>
      <c r="B72" s="5"/>
      <c r="C72" s="6" t="s">
        <v>532</v>
      </c>
      <c r="D72" s="4"/>
    </row>
    <row r="73" spans="1:4" ht="15" customHeight="1">
      <c r="A73" s="11" t="s">
        <v>246</v>
      </c>
      <c r="B73" s="5"/>
      <c r="C73" s="6" t="s">
        <v>533</v>
      </c>
      <c r="D73" s="4"/>
    </row>
    <row r="74" spans="1:4" ht="15" customHeight="1">
      <c r="A74" s="11" t="s">
        <v>247</v>
      </c>
      <c r="B74" s="5"/>
      <c r="C74" s="6" t="s">
        <v>388</v>
      </c>
      <c r="D74" s="4"/>
    </row>
    <row r="75" spans="1:4" ht="15" customHeight="1">
      <c r="A75" s="11" t="s">
        <v>248</v>
      </c>
      <c r="B75" s="5"/>
      <c r="C75" s="6" t="s">
        <v>382</v>
      </c>
      <c r="D75" s="4"/>
    </row>
    <row r="76" spans="1:4" ht="15" customHeight="1">
      <c r="A76" s="11" t="s">
        <v>249</v>
      </c>
      <c r="B76" s="5"/>
      <c r="C76" s="6" t="s">
        <v>634</v>
      </c>
      <c r="D76" s="4"/>
    </row>
    <row r="77" spans="1:4" ht="15" customHeight="1">
      <c r="A77" s="11" t="s">
        <v>250</v>
      </c>
      <c r="B77" s="5"/>
      <c r="C77" s="6" t="s">
        <v>186</v>
      </c>
      <c r="D77" s="4"/>
    </row>
    <row r="78" spans="1:4" ht="15" customHeight="1">
      <c r="A78" s="11" t="s">
        <v>251</v>
      </c>
      <c r="B78" s="5"/>
      <c r="C78" s="6" t="s">
        <v>174</v>
      </c>
      <c r="D78" s="4"/>
    </row>
    <row r="79" spans="1:4" ht="15" customHeight="1">
      <c r="A79" s="11" t="s">
        <v>252</v>
      </c>
      <c r="B79" s="5"/>
      <c r="C79" s="6" t="s">
        <v>515</v>
      </c>
      <c r="D79" s="4"/>
    </row>
    <row r="80" spans="1:4" ht="15" customHeight="1">
      <c r="A80" s="11" t="s">
        <v>253</v>
      </c>
      <c r="B80" s="5"/>
      <c r="C80" s="6" t="s">
        <v>529</v>
      </c>
      <c r="D80" s="4"/>
    </row>
    <row r="81" spans="1:4" s="31" customFormat="1" ht="75" customHeight="1">
      <c r="A81" s="17" t="s">
        <v>254</v>
      </c>
      <c r="B81" s="18"/>
      <c r="C81" s="19" t="s">
        <v>185</v>
      </c>
      <c r="D81" s="15"/>
    </row>
    <row r="82" spans="1:4" s="31" customFormat="1" ht="45" customHeight="1">
      <c r="A82" s="17" t="s">
        <v>255</v>
      </c>
      <c r="B82" s="18"/>
      <c r="C82" s="19" t="s">
        <v>175</v>
      </c>
      <c r="D82" s="15"/>
    </row>
    <row r="84" spans="1:4" ht="15" customHeight="1">
      <c r="A84" s="11" t="s">
        <v>256</v>
      </c>
      <c r="B84" s="5"/>
      <c r="C84" s="6" t="s">
        <v>532</v>
      </c>
      <c r="D84" s="4"/>
    </row>
    <row r="85" spans="1:4" ht="15" customHeight="1">
      <c r="A85" s="11" t="s">
        <v>257</v>
      </c>
      <c r="B85" s="5"/>
      <c r="C85" s="6" t="s">
        <v>533</v>
      </c>
      <c r="D85" s="4"/>
    </row>
    <row r="86" spans="1:4" ht="15" customHeight="1">
      <c r="A86" s="11" t="s">
        <v>258</v>
      </c>
      <c r="B86" s="5"/>
      <c r="C86" s="6" t="s">
        <v>389</v>
      </c>
      <c r="D86" s="4"/>
    </row>
    <row r="87" spans="1:4" ht="15" customHeight="1">
      <c r="A87" s="11" t="s">
        <v>259</v>
      </c>
      <c r="B87" s="5"/>
      <c r="C87" s="6" t="s">
        <v>382</v>
      </c>
      <c r="D87" s="4"/>
    </row>
    <row r="88" spans="1:4" ht="15" customHeight="1">
      <c r="A88" s="11" t="s">
        <v>260</v>
      </c>
      <c r="B88" s="5"/>
      <c r="C88" s="6" t="s">
        <v>634</v>
      </c>
      <c r="D88" s="4"/>
    </row>
    <row r="89" spans="1:4" ht="15" customHeight="1">
      <c r="A89" s="11" t="s">
        <v>261</v>
      </c>
      <c r="B89" s="5"/>
      <c r="C89" s="6" t="s">
        <v>186</v>
      </c>
      <c r="D89" s="4"/>
    </row>
    <row r="90" spans="1:4" ht="15" customHeight="1">
      <c r="A90" s="11" t="s">
        <v>262</v>
      </c>
      <c r="B90" s="5"/>
      <c r="C90" s="6" t="s">
        <v>174</v>
      </c>
      <c r="D90" s="4"/>
    </row>
    <row r="91" spans="1:4" ht="15" customHeight="1">
      <c r="A91" s="11" t="s">
        <v>263</v>
      </c>
      <c r="B91" s="5"/>
      <c r="C91" s="6" t="s">
        <v>515</v>
      </c>
      <c r="D91" s="4"/>
    </row>
    <row r="92" spans="1:4" ht="15" customHeight="1">
      <c r="A92" s="11" t="s">
        <v>264</v>
      </c>
      <c r="B92" s="5"/>
      <c r="C92" s="6" t="s">
        <v>529</v>
      </c>
      <c r="D92" s="4"/>
    </row>
    <row r="93" spans="1:4" s="31" customFormat="1" ht="75" customHeight="1">
      <c r="A93" s="17" t="s">
        <v>265</v>
      </c>
      <c r="B93" s="18"/>
      <c r="C93" s="19" t="s">
        <v>185</v>
      </c>
      <c r="D93" s="15"/>
    </row>
    <row r="94" spans="1:4" s="31" customFormat="1" ht="45" customHeight="1">
      <c r="A94" s="17" t="s">
        <v>266</v>
      </c>
      <c r="B94" s="18"/>
      <c r="C94" s="19" t="s">
        <v>175</v>
      </c>
      <c r="D94" s="15"/>
    </row>
    <row r="96" spans="1:4" ht="15" customHeight="1">
      <c r="A96" s="11" t="s">
        <v>267</v>
      </c>
      <c r="B96" s="5"/>
      <c r="C96" s="6" t="s">
        <v>532</v>
      </c>
      <c r="D96" s="4"/>
    </row>
    <row r="97" spans="1:4" ht="15" customHeight="1">
      <c r="A97" s="11" t="s">
        <v>268</v>
      </c>
      <c r="B97" s="5"/>
      <c r="C97" s="6" t="s">
        <v>533</v>
      </c>
      <c r="D97" s="4"/>
    </row>
    <row r="98" spans="1:4" ht="15" customHeight="1">
      <c r="A98" s="11" t="s">
        <v>269</v>
      </c>
      <c r="B98" s="5"/>
      <c r="C98" s="6" t="s">
        <v>390</v>
      </c>
      <c r="D98" s="4"/>
    </row>
    <row r="99" spans="1:4" ht="15" customHeight="1">
      <c r="A99" s="11" t="s">
        <v>270</v>
      </c>
      <c r="B99" s="5"/>
      <c r="C99" s="6" t="s">
        <v>382</v>
      </c>
      <c r="D99" s="4"/>
    </row>
    <row r="100" spans="1:4" ht="15" customHeight="1">
      <c r="A100" s="11" t="s">
        <v>271</v>
      </c>
      <c r="B100" s="5"/>
      <c r="C100" s="6" t="s">
        <v>634</v>
      </c>
      <c r="D100" s="4"/>
    </row>
    <row r="101" spans="1:4" ht="15" customHeight="1">
      <c r="A101" s="11" t="s">
        <v>272</v>
      </c>
      <c r="B101" s="5"/>
      <c r="C101" s="6" t="s">
        <v>186</v>
      </c>
      <c r="D101" s="4"/>
    </row>
    <row r="102" spans="1:4" ht="15" customHeight="1">
      <c r="A102" s="11" t="s">
        <v>273</v>
      </c>
      <c r="B102" s="5"/>
      <c r="C102" s="6" t="s">
        <v>174</v>
      </c>
      <c r="D102" s="4"/>
    </row>
    <row r="103" spans="1:4" ht="15" customHeight="1">
      <c r="A103" s="11" t="s">
        <v>274</v>
      </c>
      <c r="B103" s="5"/>
      <c r="C103" s="6" t="s">
        <v>515</v>
      </c>
      <c r="D103" s="4"/>
    </row>
    <row r="104" spans="1:4" ht="15" customHeight="1">
      <c r="A104" s="11" t="s">
        <v>275</v>
      </c>
      <c r="B104" s="5"/>
      <c r="C104" s="6" t="s">
        <v>529</v>
      </c>
      <c r="D104" s="4"/>
    </row>
    <row r="105" spans="1:4" s="31" customFormat="1" ht="75" customHeight="1">
      <c r="A105" s="17" t="s">
        <v>276</v>
      </c>
      <c r="B105" s="18"/>
      <c r="C105" s="19" t="s">
        <v>185</v>
      </c>
      <c r="D105" s="15"/>
    </row>
    <row r="106" spans="1:4" s="31" customFormat="1" ht="45" customHeight="1">
      <c r="A106" s="17" t="s">
        <v>277</v>
      </c>
      <c r="B106" s="18"/>
      <c r="C106" s="19" t="s">
        <v>175</v>
      </c>
      <c r="D106" s="15"/>
    </row>
    <row r="108" spans="1:4" ht="15" customHeight="1">
      <c r="A108" s="11" t="s">
        <v>278</v>
      </c>
      <c r="B108" s="5"/>
      <c r="C108" s="6" t="s">
        <v>532</v>
      </c>
      <c r="D108" s="4"/>
    </row>
    <row r="109" spans="1:4" ht="15" customHeight="1">
      <c r="A109" s="11" t="s">
        <v>279</v>
      </c>
      <c r="B109" s="5"/>
      <c r="C109" s="6" t="s">
        <v>533</v>
      </c>
      <c r="D109" s="4"/>
    </row>
    <row r="110" spans="1:4" ht="15" customHeight="1">
      <c r="A110" s="11" t="s">
        <v>315</v>
      </c>
      <c r="B110" s="5"/>
      <c r="C110" s="6" t="s">
        <v>391</v>
      </c>
      <c r="D110" s="4"/>
    </row>
    <row r="111" spans="1:4" ht="15" customHeight="1">
      <c r="A111" s="11" t="s">
        <v>316</v>
      </c>
      <c r="B111" s="5"/>
      <c r="C111" s="6" t="s">
        <v>382</v>
      </c>
      <c r="D111" s="4"/>
    </row>
    <row r="112" spans="1:4" ht="15" customHeight="1">
      <c r="A112" s="11" t="s">
        <v>317</v>
      </c>
      <c r="B112" s="5"/>
      <c r="C112" s="6" t="s">
        <v>634</v>
      </c>
      <c r="D112" s="4"/>
    </row>
    <row r="113" spans="1:4" ht="15" customHeight="1">
      <c r="A113" s="11" t="s">
        <v>318</v>
      </c>
      <c r="B113" s="5"/>
      <c r="C113" s="6" t="s">
        <v>186</v>
      </c>
      <c r="D113" s="4"/>
    </row>
    <row r="114" spans="1:4" ht="15" customHeight="1">
      <c r="A114" s="11" t="s">
        <v>319</v>
      </c>
      <c r="B114" s="5"/>
      <c r="C114" s="6" t="s">
        <v>174</v>
      </c>
      <c r="D114" s="4"/>
    </row>
    <row r="115" spans="1:4" ht="15" customHeight="1">
      <c r="A115" s="11" t="s">
        <v>320</v>
      </c>
      <c r="B115" s="5"/>
      <c r="C115" s="6" t="s">
        <v>515</v>
      </c>
      <c r="D115" s="4"/>
    </row>
    <row r="116" spans="1:4" ht="15" customHeight="1">
      <c r="A116" s="11" t="s">
        <v>321</v>
      </c>
      <c r="B116" s="5"/>
      <c r="C116" s="6" t="s">
        <v>529</v>
      </c>
      <c r="D116" s="4"/>
    </row>
    <row r="117" spans="1:4" s="31" customFormat="1" ht="75" customHeight="1">
      <c r="A117" s="17" t="s">
        <v>322</v>
      </c>
      <c r="B117" s="18"/>
      <c r="C117" s="19" t="s">
        <v>185</v>
      </c>
      <c r="D117" s="15"/>
    </row>
    <row r="118" spans="1:4" s="31" customFormat="1" ht="45" customHeight="1">
      <c r="A118" s="17" t="s">
        <v>323</v>
      </c>
      <c r="B118" s="18"/>
      <c r="C118" s="19" t="s">
        <v>175</v>
      </c>
      <c r="D118" s="15"/>
    </row>
    <row r="120" spans="1:4" ht="15" customHeight="1">
      <c r="A120" s="11" t="s">
        <v>324</v>
      </c>
      <c r="B120" s="5"/>
      <c r="C120" s="6" t="s">
        <v>532</v>
      </c>
      <c r="D120" s="4"/>
    </row>
    <row r="121" spans="1:4" ht="15" customHeight="1">
      <c r="A121" s="11" t="s">
        <v>325</v>
      </c>
      <c r="B121" s="5"/>
      <c r="C121" s="6" t="s">
        <v>533</v>
      </c>
      <c r="D121" s="4"/>
    </row>
    <row r="122" spans="1:4" ht="15" customHeight="1">
      <c r="A122" s="11" t="s">
        <v>326</v>
      </c>
      <c r="B122" s="5"/>
      <c r="C122" s="6" t="s">
        <v>392</v>
      </c>
      <c r="D122" s="4"/>
    </row>
    <row r="123" spans="1:4" ht="15" customHeight="1">
      <c r="A123" s="11" t="s">
        <v>327</v>
      </c>
      <c r="B123" s="5"/>
      <c r="C123" s="6" t="s">
        <v>382</v>
      </c>
      <c r="D123" s="4"/>
    </row>
    <row r="124" spans="1:4" ht="15" customHeight="1">
      <c r="A124" s="11" t="s">
        <v>328</v>
      </c>
      <c r="B124" s="5"/>
      <c r="C124" s="6" t="s">
        <v>634</v>
      </c>
      <c r="D124" s="4"/>
    </row>
    <row r="125" spans="1:4" ht="15" customHeight="1">
      <c r="A125" s="11" t="s">
        <v>329</v>
      </c>
      <c r="B125" s="5"/>
      <c r="C125" s="6" t="s">
        <v>186</v>
      </c>
      <c r="D125" s="4"/>
    </row>
    <row r="126" spans="1:4" ht="15" customHeight="1">
      <c r="A126" s="11" t="s">
        <v>330</v>
      </c>
      <c r="B126" s="5"/>
      <c r="C126" s="6" t="s">
        <v>174</v>
      </c>
      <c r="D126" s="4"/>
    </row>
    <row r="127" spans="1:4" ht="15" customHeight="1">
      <c r="A127" s="11" t="s">
        <v>331</v>
      </c>
      <c r="B127" s="5"/>
      <c r="C127" s="6" t="s">
        <v>515</v>
      </c>
      <c r="D127" s="4"/>
    </row>
    <row r="128" spans="1:4" ht="15" customHeight="1">
      <c r="A128" s="11" t="s">
        <v>332</v>
      </c>
      <c r="B128" s="5"/>
      <c r="C128" s="6" t="s">
        <v>529</v>
      </c>
      <c r="D128" s="4"/>
    </row>
    <row r="129" spans="1:4" s="31" customFormat="1" ht="75" customHeight="1">
      <c r="A129" s="17" t="s">
        <v>333</v>
      </c>
      <c r="B129" s="18"/>
      <c r="C129" s="19" t="s">
        <v>185</v>
      </c>
      <c r="D129" s="15"/>
    </row>
    <row r="130" spans="1:4" s="31" customFormat="1" ht="45" customHeight="1">
      <c r="A130" s="17" t="s">
        <v>334</v>
      </c>
      <c r="B130" s="18"/>
      <c r="C130" s="19" t="s">
        <v>175</v>
      </c>
      <c r="D130" s="15"/>
    </row>
    <row r="132" spans="1:4" ht="20.25">
      <c r="C132" s="36" t="s">
        <v>507</v>
      </c>
      <c r="D132" s="36"/>
    </row>
    <row r="133" spans="1:4" ht="30" customHeight="1">
      <c r="A133" s="11"/>
      <c r="B133" s="5"/>
      <c r="C133" s="41" t="s">
        <v>343</v>
      </c>
      <c r="D133" s="41"/>
    </row>
    <row r="135" spans="1:4" ht="30" customHeight="1">
      <c r="A135" s="32" t="s">
        <v>519</v>
      </c>
      <c r="C135" s="33" t="s">
        <v>377</v>
      </c>
      <c r="D135" s="15"/>
    </row>
    <row r="136" spans="1:4" ht="15" customHeight="1">
      <c r="A136" s="13" t="s">
        <v>520</v>
      </c>
      <c r="C136" s="34" t="s">
        <v>342</v>
      </c>
      <c r="D136" s="16"/>
    </row>
    <row r="137" spans="1:4" ht="30" customHeight="1">
      <c r="A137" s="32" t="s">
        <v>521</v>
      </c>
      <c r="C137" s="33" t="s">
        <v>336</v>
      </c>
      <c r="D137" s="15"/>
    </row>
    <row r="138" spans="1:4" ht="15" customHeight="1">
      <c r="A138" s="13" t="s">
        <v>522</v>
      </c>
      <c r="C138" s="34" t="s">
        <v>337</v>
      </c>
      <c r="D138" s="16"/>
    </row>
    <row r="139" spans="1:4" ht="15" customHeight="1">
      <c r="A139" s="13" t="s">
        <v>523</v>
      </c>
      <c r="C139" s="6" t="s">
        <v>529</v>
      </c>
      <c r="D139" s="4"/>
    </row>
    <row r="141" spans="1:4" ht="30" customHeight="1">
      <c r="A141" s="32" t="s">
        <v>524</v>
      </c>
      <c r="C141" s="33" t="s">
        <v>378</v>
      </c>
      <c r="D141" s="15"/>
    </row>
    <row r="142" spans="1:4" ht="15" customHeight="1">
      <c r="A142" s="13" t="s">
        <v>525</v>
      </c>
      <c r="C142" s="34" t="s">
        <v>342</v>
      </c>
      <c r="D142" s="16"/>
    </row>
    <row r="143" spans="1:4" ht="30" customHeight="1">
      <c r="A143" s="32" t="s">
        <v>526</v>
      </c>
      <c r="C143" s="33" t="s">
        <v>336</v>
      </c>
      <c r="D143" s="15"/>
    </row>
    <row r="144" spans="1:4" ht="15" customHeight="1">
      <c r="A144" s="13" t="s">
        <v>527</v>
      </c>
      <c r="C144" s="34" t="s">
        <v>337</v>
      </c>
      <c r="D144" s="16"/>
    </row>
    <row r="145" spans="1:4" ht="15" customHeight="1">
      <c r="A145" s="13" t="s">
        <v>528</v>
      </c>
      <c r="C145" s="6" t="s">
        <v>529</v>
      </c>
      <c r="D145" s="4"/>
    </row>
    <row r="147" spans="1:4" ht="30" customHeight="1">
      <c r="A147" s="32" t="s">
        <v>534</v>
      </c>
      <c r="C147" s="33" t="s">
        <v>379</v>
      </c>
      <c r="D147" s="15"/>
    </row>
    <row r="148" spans="1:4" ht="15" customHeight="1">
      <c r="A148" s="13" t="s">
        <v>535</v>
      </c>
      <c r="C148" s="34" t="s">
        <v>342</v>
      </c>
      <c r="D148" s="16"/>
    </row>
    <row r="149" spans="1:4" ht="30" customHeight="1">
      <c r="A149" s="32" t="s">
        <v>536</v>
      </c>
      <c r="C149" s="33" t="s">
        <v>336</v>
      </c>
      <c r="D149" s="15"/>
    </row>
    <row r="150" spans="1:4" ht="15" customHeight="1">
      <c r="A150" s="13" t="s">
        <v>537</v>
      </c>
      <c r="C150" s="34" t="s">
        <v>337</v>
      </c>
      <c r="D150" s="16"/>
    </row>
    <row r="151" spans="1:4" ht="15" customHeight="1">
      <c r="A151" s="13" t="s">
        <v>538</v>
      </c>
      <c r="C151" s="6" t="s">
        <v>529</v>
      </c>
      <c r="D151" s="4"/>
    </row>
    <row r="153" spans="1:4" ht="30" customHeight="1">
      <c r="A153" s="32" t="s">
        <v>539</v>
      </c>
      <c r="C153" s="33" t="s">
        <v>380</v>
      </c>
      <c r="D153" s="15"/>
    </row>
    <row r="154" spans="1:4" ht="15" customHeight="1">
      <c r="A154" s="13" t="s">
        <v>540</v>
      </c>
      <c r="C154" s="34" t="s">
        <v>342</v>
      </c>
      <c r="D154" s="16"/>
    </row>
    <row r="155" spans="1:4" ht="30" customHeight="1">
      <c r="A155" s="32" t="s">
        <v>541</v>
      </c>
      <c r="C155" s="33" t="s">
        <v>336</v>
      </c>
      <c r="D155" s="15"/>
    </row>
    <row r="156" spans="1:4" ht="15" customHeight="1">
      <c r="A156" s="13" t="s">
        <v>542</v>
      </c>
      <c r="C156" s="34" t="s">
        <v>337</v>
      </c>
      <c r="D156" s="16"/>
    </row>
    <row r="157" spans="1:4" ht="15" customHeight="1">
      <c r="A157" s="13" t="s">
        <v>543</v>
      </c>
      <c r="C157" s="6" t="s">
        <v>529</v>
      </c>
      <c r="D157" s="4"/>
    </row>
    <row r="159" spans="1:4" ht="30" customHeight="1">
      <c r="A159" s="32" t="s">
        <v>544</v>
      </c>
      <c r="C159" s="33" t="s">
        <v>381</v>
      </c>
      <c r="D159" s="15"/>
    </row>
    <row r="160" spans="1:4" ht="15" customHeight="1">
      <c r="A160" s="13" t="s">
        <v>545</v>
      </c>
      <c r="C160" s="34" t="s">
        <v>342</v>
      </c>
      <c r="D160" s="16"/>
    </row>
    <row r="161" spans="1:4" ht="30" customHeight="1">
      <c r="A161" s="32" t="s">
        <v>546</v>
      </c>
      <c r="C161" s="33" t="s">
        <v>336</v>
      </c>
      <c r="D161" s="15"/>
    </row>
    <row r="162" spans="1:4" ht="15" customHeight="1">
      <c r="A162" s="13" t="s">
        <v>547</v>
      </c>
      <c r="C162" s="34" t="s">
        <v>337</v>
      </c>
      <c r="D162" s="16"/>
    </row>
    <row r="163" spans="1:4" ht="15" customHeight="1">
      <c r="A163" s="13" t="s">
        <v>548</v>
      </c>
      <c r="C163" s="6" t="s">
        <v>529</v>
      </c>
      <c r="D163" s="4"/>
    </row>
  </sheetData>
  <sheetProtection password="E1E3" sheet="1" objects="1" scenarios="1"/>
  <mergeCells count="5">
    <mergeCell ref="C133:D133"/>
    <mergeCell ref="C9:D9"/>
    <mergeCell ref="C10:D10"/>
    <mergeCell ref="C6:D6"/>
    <mergeCell ref="C132:D132"/>
  </mergeCells>
  <dataValidations count="4">
    <dataValidation type="list" allowBlank="1" showInputMessage="1" showErrorMessage="1" sqref="D136 D142 D148 D154 D160">
      <formula1>elenco_pubblic</formula1>
    </dataValidation>
    <dataValidation type="list" allowBlank="1" showInputMessage="1" showErrorMessage="1" sqref="D17 D101 D77 D65 D53 D41 D29 D113 D89 D125">
      <formula1>elenco_dim_tipo</formula1>
    </dataValidation>
    <dataValidation type="list" allowBlank="1" showInputMessage="1" showErrorMessage="1" sqref="D115 D103 D19 D31 D43 D55 D67 D79 D91 D127">
      <formula1>elenco_ambito_attivita</formula1>
    </dataValidation>
    <dataValidation type="list" allowBlank="1" showInputMessage="1" showErrorMessage="1" sqref="D20 D32 D44 D56 D68 D80 D92 D104 D116 D128 D139 D145 D151 D157 D163">
      <formula1>elenco_riferimento</formula1>
    </dataValidation>
  </dataValidations>
  <printOptions horizontalCentered="1"/>
  <pageMargins left="0.19685039370078741" right="0.19685039370078741" top="0.78740157480314965" bottom="0.78740157480314965" header="0.39370078740157483" footer="0.39370078740157483"/>
  <pageSetup paperSize="9" scale="80" fitToHeight="0" orientation="portrait" verticalDpi="1200" r:id="rId1"/>
  <headerFooter>
    <oddFooter>&amp;C&amp;"Arial,Normale"&amp;8ESPERIENZE PROFESSIONALI / PAGINA &amp;P DI &amp;N</oddFooter>
  </headerFooter>
  <rowBreaks count="4" manualBreakCount="4">
    <brk id="35" min="2" max="3" man="1"/>
    <brk id="71" min="2" max="3" man="1"/>
    <brk id="107" min="2" max="3" man="1"/>
    <brk id="146" min="2" max="3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37"/>
  <sheetViews>
    <sheetView zoomScaleNormal="100" workbookViewId="0"/>
  </sheetViews>
  <sheetFormatPr defaultRowHeight="15" customHeight="1"/>
  <cols>
    <col min="1" max="1" width="6.42578125" style="13" customWidth="1"/>
    <col min="2" max="2" width="2.85546875" style="7" customWidth="1"/>
    <col min="3" max="3" width="42.85546875" style="7" customWidth="1"/>
    <col min="4" max="4" width="81.42578125" style="7" customWidth="1"/>
    <col min="5" max="5" width="2.85546875" style="7" customWidth="1"/>
    <col min="6" max="16384" width="9.140625" style="7"/>
  </cols>
  <sheetData>
    <row r="1" spans="1:4" ht="15" customHeight="1">
      <c r="A1" s="11"/>
      <c r="B1" s="5"/>
      <c r="C1" s="6" t="s">
        <v>70</v>
      </c>
      <c r="D1" s="5" t="str">
        <f>istruzioni_bianco</f>
        <v>Posizionarsi sopra una cella per visualizzare le relative istruzioni di compilazione</v>
      </c>
    </row>
    <row r="2" spans="1:4" ht="15" customHeight="1">
      <c r="A2" s="11"/>
      <c r="B2" s="5"/>
      <c r="C2" s="5"/>
      <c r="D2" s="8" t="str">
        <f>istruzioni_giallo</f>
        <v>La compilazione delle celle evidenziate in giallo è obbligatoria</v>
      </c>
    </row>
    <row r="3" spans="1:4" ht="15" customHeight="1">
      <c r="A3" s="11"/>
      <c r="B3" s="5"/>
      <c r="C3" s="5"/>
      <c r="D3" s="9" t="str">
        <f>istruzioni_verde</f>
        <v>La compilazione delle celle evidenziate in verde è facoltativa, ma consigliata se pertinente</v>
      </c>
    </row>
    <row r="4" spans="1:4" ht="15" customHeight="1">
      <c r="A4" s="11"/>
      <c r="B4" s="5"/>
      <c r="C4" s="5"/>
      <c r="D4" s="10" t="str">
        <f>istruzioni_rosso</f>
        <v>Le celle evideziate in rosso si compilano automaticamente</v>
      </c>
    </row>
    <row r="5" spans="1:4" ht="15" customHeight="1">
      <c r="A5" s="11"/>
      <c r="B5" s="5"/>
      <c r="C5" s="5"/>
      <c r="D5" s="5"/>
    </row>
    <row r="6" spans="1:4" ht="16.5">
      <c r="A6" s="11"/>
      <c r="B6" s="5"/>
      <c r="C6" s="40" t="s">
        <v>198</v>
      </c>
      <c r="D6" s="40"/>
    </row>
    <row r="7" spans="1:4" ht="15" customHeight="1">
      <c r="A7" s="11" t="s">
        <v>73</v>
      </c>
      <c r="B7" s="5"/>
      <c r="C7" s="6" t="s">
        <v>57</v>
      </c>
      <c r="D7" s="12" t="str">
        <f>candidatura</f>
        <v xml:space="preserve"> ; </v>
      </c>
    </row>
    <row r="8" spans="1:4" ht="15" customHeight="1">
      <c r="A8" s="11"/>
      <c r="B8" s="5"/>
      <c r="C8" s="5"/>
      <c r="D8" s="5"/>
    </row>
    <row r="9" spans="1:4" ht="20.25">
      <c r="A9" s="11"/>
      <c r="B9" s="5"/>
      <c r="C9" s="36" t="s">
        <v>508</v>
      </c>
      <c r="D9" s="36"/>
    </row>
    <row r="10" spans="1:4" ht="30" customHeight="1">
      <c r="A10" s="11"/>
      <c r="B10" s="5"/>
      <c r="C10" s="41" t="s">
        <v>509</v>
      </c>
      <c r="D10" s="41"/>
    </row>
    <row r="11" spans="1:4" ht="15" customHeight="1">
      <c r="A11" s="11"/>
      <c r="B11" s="5"/>
      <c r="C11" s="5"/>
      <c r="D11" s="5"/>
    </row>
    <row r="12" spans="1:4" ht="15" customHeight="1">
      <c r="A12" s="11" t="s">
        <v>410</v>
      </c>
      <c r="B12" s="5"/>
      <c r="C12" s="6" t="s">
        <v>393</v>
      </c>
      <c r="D12" s="4"/>
    </row>
    <row r="13" spans="1:4" ht="15" customHeight="1">
      <c r="A13" s="11" t="s">
        <v>411</v>
      </c>
      <c r="B13" s="5"/>
      <c r="C13" s="6" t="s">
        <v>394</v>
      </c>
      <c r="D13" s="4"/>
    </row>
    <row r="14" spans="1:4" ht="15" customHeight="1">
      <c r="A14" s="11" t="s">
        <v>412</v>
      </c>
      <c r="B14" s="5"/>
      <c r="C14" s="6" t="s">
        <v>396</v>
      </c>
      <c r="D14" s="4"/>
    </row>
    <row r="15" spans="1:4" ht="60" customHeight="1">
      <c r="A15" s="17" t="s">
        <v>413</v>
      </c>
      <c r="B15" s="18"/>
      <c r="C15" s="19" t="s">
        <v>549</v>
      </c>
      <c r="D15" s="15"/>
    </row>
    <row r="16" spans="1:4" ht="60" customHeight="1">
      <c r="A16" s="17" t="s">
        <v>414</v>
      </c>
      <c r="B16" s="18"/>
      <c r="C16" s="19" t="s">
        <v>395</v>
      </c>
      <c r="D16" s="15"/>
    </row>
    <row r="17" spans="1:4" ht="15" customHeight="1">
      <c r="A17" s="11" t="s">
        <v>415</v>
      </c>
      <c r="B17" s="5"/>
      <c r="C17" s="6" t="s">
        <v>337</v>
      </c>
      <c r="D17" s="4"/>
    </row>
    <row r="18" spans="1:4" ht="15" customHeight="1">
      <c r="A18" s="11" t="s">
        <v>416</v>
      </c>
      <c r="B18" s="5"/>
      <c r="C18" s="6" t="s">
        <v>397</v>
      </c>
      <c r="D18" s="4"/>
    </row>
    <row r="19" spans="1:4" ht="15" customHeight="1">
      <c r="A19" s="11" t="s">
        <v>417</v>
      </c>
      <c r="B19" s="5"/>
      <c r="C19" s="6" t="s">
        <v>398</v>
      </c>
      <c r="D19" s="4"/>
    </row>
    <row r="20" spans="1:4" ht="15" customHeight="1">
      <c r="A20" s="11"/>
      <c r="B20" s="5"/>
      <c r="C20" s="5"/>
      <c r="D20" s="5"/>
    </row>
    <row r="21" spans="1:4" ht="15" customHeight="1">
      <c r="A21" s="11" t="s">
        <v>418</v>
      </c>
      <c r="B21" s="5"/>
      <c r="C21" s="6" t="s">
        <v>393</v>
      </c>
      <c r="D21" s="4"/>
    </row>
    <row r="22" spans="1:4" ht="15" customHeight="1">
      <c r="A22" s="11" t="s">
        <v>419</v>
      </c>
      <c r="B22" s="5"/>
      <c r="C22" s="6" t="s">
        <v>394</v>
      </c>
      <c r="D22" s="4"/>
    </row>
    <row r="23" spans="1:4" ht="15" customHeight="1">
      <c r="A23" s="11" t="s">
        <v>420</v>
      </c>
      <c r="B23" s="5"/>
      <c r="C23" s="6" t="s">
        <v>396</v>
      </c>
      <c r="D23" s="4"/>
    </row>
    <row r="24" spans="1:4" ht="60" customHeight="1">
      <c r="A24" s="17" t="s">
        <v>421</v>
      </c>
      <c r="B24" s="18"/>
      <c r="C24" s="19" t="s">
        <v>550</v>
      </c>
      <c r="D24" s="15"/>
    </row>
    <row r="25" spans="1:4" ht="60" customHeight="1">
      <c r="A25" s="17" t="s">
        <v>422</v>
      </c>
      <c r="B25" s="18"/>
      <c r="C25" s="19" t="s">
        <v>395</v>
      </c>
      <c r="D25" s="15"/>
    </row>
    <row r="26" spans="1:4" ht="15" customHeight="1">
      <c r="A26" s="11" t="s">
        <v>423</v>
      </c>
      <c r="B26" s="5"/>
      <c r="C26" s="6" t="s">
        <v>337</v>
      </c>
      <c r="D26" s="4"/>
    </row>
    <row r="27" spans="1:4" ht="15" customHeight="1">
      <c r="A27" s="11" t="s">
        <v>424</v>
      </c>
      <c r="B27" s="5"/>
      <c r="C27" s="6" t="s">
        <v>397</v>
      </c>
      <c r="D27" s="4"/>
    </row>
    <row r="28" spans="1:4" ht="15" customHeight="1">
      <c r="A28" s="11" t="s">
        <v>425</v>
      </c>
      <c r="B28" s="5"/>
      <c r="C28" s="6" t="s">
        <v>398</v>
      </c>
      <c r="D28" s="4"/>
    </row>
    <row r="29" spans="1:4" ht="15" customHeight="1">
      <c r="A29" s="11"/>
      <c r="B29" s="5"/>
      <c r="C29" s="5"/>
      <c r="D29" s="5"/>
    </row>
    <row r="30" spans="1:4" ht="15" customHeight="1">
      <c r="A30" s="11" t="s">
        <v>426</v>
      </c>
      <c r="B30" s="5"/>
      <c r="C30" s="6" t="s">
        <v>393</v>
      </c>
      <c r="D30" s="4"/>
    </row>
    <row r="31" spans="1:4" ht="15" customHeight="1">
      <c r="A31" s="11" t="s">
        <v>427</v>
      </c>
      <c r="B31" s="5"/>
      <c r="C31" s="6" t="s">
        <v>394</v>
      </c>
      <c r="D31" s="4"/>
    </row>
    <row r="32" spans="1:4" ht="15" customHeight="1">
      <c r="A32" s="11" t="s">
        <v>428</v>
      </c>
      <c r="B32" s="5"/>
      <c r="C32" s="6" t="s">
        <v>396</v>
      </c>
      <c r="D32" s="4"/>
    </row>
    <row r="33" spans="1:4" ht="60" customHeight="1">
      <c r="A33" s="17" t="s">
        <v>429</v>
      </c>
      <c r="B33" s="18"/>
      <c r="C33" s="19" t="s">
        <v>551</v>
      </c>
      <c r="D33" s="15"/>
    </row>
    <row r="34" spans="1:4" ht="60" customHeight="1">
      <c r="A34" s="17" t="s">
        <v>430</v>
      </c>
      <c r="B34" s="18"/>
      <c r="C34" s="19" t="s">
        <v>395</v>
      </c>
      <c r="D34" s="15"/>
    </row>
    <row r="35" spans="1:4" ht="15" customHeight="1">
      <c r="A35" s="11" t="s">
        <v>431</v>
      </c>
      <c r="B35" s="5"/>
      <c r="C35" s="6" t="s">
        <v>337</v>
      </c>
      <c r="D35" s="4"/>
    </row>
    <row r="36" spans="1:4" ht="15" customHeight="1">
      <c r="A36" s="11" t="s">
        <v>432</v>
      </c>
      <c r="B36" s="5"/>
      <c r="C36" s="6" t="s">
        <v>397</v>
      </c>
      <c r="D36" s="4"/>
    </row>
    <row r="37" spans="1:4" ht="15" customHeight="1">
      <c r="A37" s="11" t="s">
        <v>433</v>
      </c>
      <c r="B37" s="5"/>
      <c r="C37" s="6" t="s">
        <v>398</v>
      </c>
      <c r="D37" s="4"/>
    </row>
  </sheetData>
  <sheetProtection password="E1E3" sheet="1" objects="1" scenarios="1"/>
  <mergeCells count="3">
    <mergeCell ref="C6:D6"/>
    <mergeCell ref="C9:D9"/>
    <mergeCell ref="C10:D10"/>
  </mergeCells>
  <dataValidations count="4">
    <dataValidation type="list" allowBlank="1" showInputMessage="1" showErrorMessage="1" sqref="D13 D31 D22">
      <formula1>elenco_ambito</formula1>
    </dataValidation>
    <dataValidation type="list" allowBlank="1" showInputMessage="1" showErrorMessage="1" sqref="D14 D32 D23">
      <formula1>elenco_tematica</formula1>
    </dataValidation>
    <dataValidation type="list" allowBlank="1" showInputMessage="1" showErrorMessage="1" sqref="D19 D37 D28">
      <formula1>bgt_proj</formula1>
    </dataValidation>
    <dataValidation type="list" allowBlank="1" showInputMessage="1" showErrorMessage="1" sqref="D18 D36 D27">
      <formula1>elenco_proj</formula1>
    </dataValidation>
  </dataValidations>
  <printOptions horizontalCentered="1"/>
  <pageMargins left="0.19685039370078741" right="0.19685039370078741" top="0.78740157480314965" bottom="0.78740157480314965" header="0.39370078740157483" footer="0.39370078740157483"/>
  <pageSetup paperSize="9" scale="80" fitToHeight="0" orientation="portrait" verticalDpi="1200" r:id="rId1"/>
  <headerFooter>
    <oddFooter>&amp;C&amp;"Arial,Normale"&amp;8ESPERIENZE VALUTAZIONE / PAGINA &amp;P DI &amp;N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85"/>
  <sheetViews>
    <sheetView zoomScaleNormal="100" workbookViewId="0"/>
  </sheetViews>
  <sheetFormatPr defaultRowHeight="15" customHeight="1"/>
  <cols>
    <col min="1" max="1" width="6.42578125" style="13" customWidth="1"/>
    <col min="2" max="2" width="2.85546875" style="7" customWidth="1"/>
    <col min="3" max="3" width="42.85546875" style="7" customWidth="1"/>
    <col min="4" max="4" width="81.42578125" style="7" customWidth="1"/>
    <col min="5" max="5" width="2.85546875" style="7" customWidth="1"/>
    <col min="6" max="16384" width="9.140625" style="7"/>
  </cols>
  <sheetData>
    <row r="1" spans="1:4" ht="15" customHeight="1">
      <c r="A1" s="11"/>
      <c r="B1" s="5"/>
      <c r="C1" s="6" t="s">
        <v>70</v>
      </c>
      <c r="D1" s="5" t="str">
        <f>istruzioni_bianco</f>
        <v>Posizionarsi sopra una cella per visualizzare le relative istruzioni di compilazione</v>
      </c>
    </row>
    <row r="2" spans="1:4" ht="15" customHeight="1">
      <c r="A2" s="11"/>
      <c r="B2" s="5"/>
      <c r="C2" s="5"/>
      <c r="D2" s="8" t="str">
        <f>istruzioni_giallo</f>
        <v>La compilazione delle celle evidenziate in giallo è obbligatoria</v>
      </c>
    </row>
    <row r="3" spans="1:4" ht="15" customHeight="1">
      <c r="A3" s="11"/>
      <c r="B3" s="5"/>
      <c r="C3" s="5"/>
      <c r="D3" s="9" t="str">
        <f>istruzioni_verde</f>
        <v>La compilazione delle celle evidenziate in verde è facoltativa, ma consigliata se pertinente</v>
      </c>
    </row>
    <row r="4" spans="1:4" ht="15" customHeight="1">
      <c r="A4" s="11"/>
      <c r="B4" s="5"/>
      <c r="C4" s="5"/>
      <c r="D4" s="10" t="str">
        <f>istruzioni_rosso</f>
        <v>Le celle evideziate in rosso si compilano automaticamente</v>
      </c>
    </row>
    <row r="5" spans="1:4" ht="15" customHeight="1">
      <c r="A5" s="11"/>
      <c r="B5" s="5"/>
      <c r="C5" s="5"/>
      <c r="D5" s="5"/>
    </row>
    <row r="6" spans="1:4" ht="16.5">
      <c r="A6" s="11"/>
      <c r="B6" s="5"/>
      <c r="C6" s="40" t="s">
        <v>74</v>
      </c>
      <c r="D6" s="40"/>
    </row>
    <row r="7" spans="1:4" ht="15" customHeight="1">
      <c r="A7" s="11" t="s">
        <v>75</v>
      </c>
      <c r="B7" s="5"/>
      <c r="C7" s="6" t="s">
        <v>57</v>
      </c>
      <c r="D7" s="12" t="str">
        <f>candidatura</f>
        <v xml:space="preserve"> ; </v>
      </c>
    </row>
    <row r="8" spans="1:4" ht="15" customHeight="1">
      <c r="A8" s="11"/>
      <c r="B8" s="5"/>
      <c r="C8" s="5"/>
      <c r="D8" s="5"/>
    </row>
    <row r="9" spans="1:4" ht="20.25">
      <c r="A9" s="11"/>
      <c r="B9" s="5"/>
      <c r="C9" s="36" t="s">
        <v>510</v>
      </c>
      <c r="D9" s="36"/>
    </row>
    <row r="10" spans="1:4" ht="15" customHeight="1">
      <c r="A10" s="11"/>
      <c r="B10" s="5"/>
      <c r="C10" s="5"/>
      <c r="D10" s="5"/>
    </row>
    <row r="11" spans="1:4" ht="15" customHeight="1">
      <c r="A11" s="11" t="s">
        <v>440</v>
      </c>
      <c r="B11" s="5"/>
      <c r="C11" s="6" t="s">
        <v>344</v>
      </c>
      <c r="D11" s="12">
        <f>spec_principale</f>
        <v>0</v>
      </c>
    </row>
    <row r="12" spans="1:4" ht="15" customHeight="1">
      <c r="A12" s="11" t="s">
        <v>441</v>
      </c>
      <c r="B12" s="5"/>
      <c r="C12" s="6" t="s">
        <v>346</v>
      </c>
      <c r="D12" s="12">
        <f>ads1_principale</f>
        <v>0</v>
      </c>
    </row>
    <row r="13" spans="1:4" ht="15" customHeight="1">
      <c r="A13" s="11" t="s">
        <v>442</v>
      </c>
      <c r="B13" s="5"/>
      <c r="C13" s="6" t="s">
        <v>347</v>
      </c>
      <c r="D13" s="12">
        <f>ads1_secondaria</f>
        <v>0</v>
      </c>
    </row>
    <row r="14" spans="1:4" ht="15" customHeight="1">
      <c r="A14" s="11" t="s">
        <v>443</v>
      </c>
      <c r="B14" s="5"/>
      <c r="C14" s="6" t="s">
        <v>503</v>
      </c>
      <c r="D14" s="12">
        <f>ads1_terziaria</f>
        <v>0</v>
      </c>
    </row>
    <row r="15" spans="1:4" ht="15" customHeight="1">
      <c r="A15" s="11"/>
      <c r="B15" s="5"/>
      <c r="C15" s="5"/>
      <c r="D15" s="5"/>
    </row>
    <row r="16" spans="1:4" ht="15" customHeight="1">
      <c r="A16" s="11" t="s">
        <v>444</v>
      </c>
      <c r="B16" s="5"/>
      <c r="C16" s="6" t="s">
        <v>354</v>
      </c>
      <c r="D16" s="12">
        <f>l1_tema</f>
        <v>0</v>
      </c>
    </row>
    <row r="17" spans="1:4" ht="15" customHeight="1">
      <c r="A17" s="11" t="s">
        <v>445</v>
      </c>
      <c r="B17" s="5"/>
      <c r="C17" s="6" t="s">
        <v>355</v>
      </c>
      <c r="D17" s="12">
        <f>l2_tema</f>
        <v>0</v>
      </c>
    </row>
    <row r="18" spans="1:4" ht="15" customHeight="1">
      <c r="A18" s="11" t="s">
        <v>446</v>
      </c>
      <c r="B18" s="5"/>
      <c r="C18" s="6" t="s">
        <v>356</v>
      </c>
      <c r="D18" s="12">
        <f>dot_tema</f>
        <v>0</v>
      </c>
    </row>
    <row r="19" spans="1:4" ht="15" customHeight="1">
      <c r="A19" s="11" t="s">
        <v>447</v>
      </c>
      <c r="B19" s="5"/>
      <c r="C19" s="6" t="s">
        <v>357</v>
      </c>
      <c r="D19" s="12">
        <f>m2l_tema</f>
        <v>0</v>
      </c>
    </row>
    <row r="20" spans="1:4" ht="15" customHeight="1">
      <c r="A20" s="11" t="s">
        <v>448</v>
      </c>
      <c r="B20" s="5"/>
      <c r="C20" s="6" t="s">
        <v>358</v>
      </c>
      <c r="D20" s="12">
        <f>cs1_tema</f>
        <v>0</v>
      </c>
    </row>
    <row r="21" spans="1:4" ht="15" customHeight="1">
      <c r="A21" s="11" t="s">
        <v>449</v>
      </c>
      <c r="B21" s="5"/>
      <c r="C21" s="6" t="s">
        <v>359</v>
      </c>
      <c r="D21" s="12">
        <f>cs2_tema</f>
        <v>0</v>
      </c>
    </row>
    <row r="22" spans="1:4" ht="15" customHeight="1">
      <c r="A22" s="11" t="s">
        <v>450</v>
      </c>
      <c r="B22" s="5"/>
      <c r="C22" s="6" t="s">
        <v>360</v>
      </c>
      <c r="D22" s="12">
        <f>cs3_tema</f>
        <v>0</v>
      </c>
    </row>
    <row r="23" spans="1:4" ht="15" customHeight="1">
      <c r="A23" s="11" t="s">
        <v>451</v>
      </c>
      <c r="B23" s="5"/>
      <c r="C23" s="6" t="s">
        <v>361</v>
      </c>
      <c r="D23" s="12">
        <f>cs4_tema</f>
        <v>0</v>
      </c>
    </row>
    <row r="24" spans="1:4" ht="15" customHeight="1">
      <c r="A24" s="11" t="s">
        <v>452</v>
      </c>
      <c r="B24" s="5"/>
      <c r="C24" s="6" t="s">
        <v>362</v>
      </c>
      <c r="D24" s="12">
        <f>cs5_tema</f>
        <v>0</v>
      </c>
    </row>
    <row r="25" spans="1:4" ht="15" customHeight="1">
      <c r="A25" s="11"/>
      <c r="B25" s="5"/>
      <c r="C25" s="5"/>
      <c r="D25" s="5"/>
    </row>
    <row r="26" spans="1:4" ht="45" customHeight="1">
      <c r="A26" s="11"/>
      <c r="B26" s="5"/>
      <c r="C26" s="41" t="s">
        <v>439</v>
      </c>
      <c r="D26" s="41"/>
    </row>
    <row r="27" spans="1:4" ht="262.5" customHeight="1">
      <c r="A27" s="17" t="s">
        <v>453</v>
      </c>
      <c r="B27" s="5"/>
      <c r="C27" s="30" t="s">
        <v>437</v>
      </c>
      <c r="D27" s="14"/>
    </row>
    <row r="28" spans="1:4" ht="15" customHeight="1">
      <c r="A28" s="11"/>
      <c r="B28" s="5"/>
      <c r="C28" s="5"/>
      <c r="D28" s="5"/>
    </row>
    <row r="29" spans="1:4" ht="15" customHeight="1">
      <c r="A29" s="11" t="s">
        <v>454</v>
      </c>
      <c r="B29" s="5"/>
      <c r="C29" s="6" t="s">
        <v>363</v>
      </c>
      <c r="D29" s="12">
        <f>ep1_denominazione</f>
        <v>0</v>
      </c>
    </row>
    <row r="30" spans="1:4" ht="15" customHeight="1">
      <c r="A30" s="11" t="s">
        <v>455</v>
      </c>
      <c r="B30" s="5"/>
      <c r="C30" s="6" t="s">
        <v>364</v>
      </c>
      <c r="D30" s="12">
        <f>ep2_denominazione</f>
        <v>0</v>
      </c>
    </row>
    <row r="31" spans="1:4" ht="15" customHeight="1">
      <c r="A31" s="11" t="s">
        <v>456</v>
      </c>
      <c r="B31" s="5"/>
      <c r="C31" s="6" t="s">
        <v>365</v>
      </c>
      <c r="D31" s="12">
        <f>ep3_denominazione</f>
        <v>0</v>
      </c>
    </row>
    <row r="32" spans="1:4" ht="15" customHeight="1">
      <c r="A32" s="11" t="s">
        <v>457</v>
      </c>
      <c r="B32" s="5"/>
      <c r="C32" s="6" t="s">
        <v>366</v>
      </c>
      <c r="D32" s="12">
        <f>ep4_denominazione</f>
        <v>0</v>
      </c>
    </row>
    <row r="33" spans="1:4" ht="15" customHeight="1">
      <c r="A33" s="11" t="s">
        <v>458</v>
      </c>
      <c r="B33" s="5"/>
      <c r="C33" s="6" t="s">
        <v>367</v>
      </c>
      <c r="D33" s="12">
        <f>ep5_denominazione</f>
        <v>0</v>
      </c>
    </row>
    <row r="34" spans="1:4" ht="15" customHeight="1">
      <c r="A34" s="11" t="s">
        <v>459</v>
      </c>
      <c r="B34" s="5"/>
      <c r="C34" s="6" t="s">
        <v>368</v>
      </c>
      <c r="D34" s="12">
        <f>ep6_denominazione</f>
        <v>0</v>
      </c>
    </row>
    <row r="35" spans="1:4" ht="15" customHeight="1">
      <c r="A35" s="11" t="s">
        <v>460</v>
      </c>
      <c r="B35" s="5"/>
      <c r="C35" s="6" t="s">
        <v>369</v>
      </c>
      <c r="D35" s="12">
        <f>ep7_denominazione</f>
        <v>0</v>
      </c>
    </row>
    <row r="36" spans="1:4" ht="15" customHeight="1">
      <c r="A36" s="11" t="s">
        <v>461</v>
      </c>
      <c r="B36" s="5"/>
      <c r="C36" s="6" t="s">
        <v>370</v>
      </c>
      <c r="D36" s="12">
        <f>ep8_denominazione</f>
        <v>0</v>
      </c>
    </row>
    <row r="37" spans="1:4" ht="15" customHeight="1">
      <c r="A37" s="11" t="s">
        <v>462</v>
      </c>
      <c r="B37" s="5"/>
      <c r="C37" s="6" t="s">
        <v>371</v>
      </c>
      <c r="D37" s="12">
        <f>ep9_denominazione</f>
        <v>0</v>
      </c>
    </row>
    <row r="38" spans="1:4" ht="15" customHeight="1">
      <c r="A38" s="11" t="s">
        <v>463</v>
      </c>
      <c r="B38" s="5"/>
      <c r="C38" s="6" t="s">
        <v>199</v>
      </c>
      <c r="D38" s="12">
        <f>ep10_denominazione</f>
        <v>0</v>
      </c>
    </row>
    <row r="39" spans="1:4" ht="15" customHeight="1">
      <c r="A39" s="11" t="s">
        <v>464</v>
      </c>
      <c r="B39" s="5"/>
      <c r="C39" s="6" t="s">
        <v>372</v>
      </c>
      <c r="D39" s="12">
        <f>pub1_titolo</f>
        <v>0</v>
      </c>
    </row>
    <row r="40" spans="1:4" ht="15" customHeight="1">
      <c r="A40" s="11" t="s">
        <v>465</v>
      </c>
      <c r="B40" s="5"/>
      <c r="C40" s="6" t="s">
        <v>373</v>
      </c>
      <c r="D40" s="12">
        <f>pub2_titolo</f>
        <v>0</v>
      </c>
    </row>
    <row r="41" spans="1:4" ht="15" customHeight="1">
      <c r="A41" s="11" t="s">
        <v>466</v>
      </c>
      <c r="B41" s="5"/>
      <c r="C41" s="6" t="s">
        <v>374</v>
      </c>
      <c r="D41" s="12">
        <f>pub3_titolo</f>
        <v>0</v>
      </c>
    </row>
    <row r="42" spans="1:4" ht="15" customHeight="1">
      <c r="A42" s="11" t="s">
        <v>467</v>
      </c>
      <c r="B42" s="5"/>
      <c r="C42" s="6" t="s">
        <v>375</v>
      </c>
      <c r="D42" s="12">
        <f>pub4_titolo</f>
        <v>0</v>
      </c>
    </row>
    <row r="43" spans="1:4" ht="15" customHeight="1">
      <c r="A43" s="11" t="s">
        <v>468</v>
      </c>
      <c r="B43" s="5"/>
      <c r="C43" s="6" t="s">
        <v>376</v>
      </c>
      <c r="D43" s="12">
        <f>pub5_titolo</f>
        <v>0</v>
      </c>
    </row>
    <row r="44" spans="1:4" ht="15" customHeight="1">
      <c r="A44" s="11"/>
      <c r="B44" s="5"/>
      <c r="C44" s="5"/>
      <c r="D44" s="5"/>
    </row>
    <row r="45" spans="1:4" ht="45" customHeight="1">
      <c r="A45" s="11"/>
      <c r="B45" s="5"/>
      <c r="C45" s="41" t="s">
        <v>512</v>
      </c>
      <c r="D45" s="41"/>
    </row>
    <row r="46" spans="1:4" ht="262.5" customHeight="1">
      <c r="A46" s="17" t="s">
        <v>469</v>
      </c>
      <c r="B46" s="5"/>
      <c r="C46" s="30" t="s">
        <v>438</v>
      </c>
      <c r="D46" s="14"/>
    </row>
    <row r="47" spans="1:4" ht="15" customHeight="1">
      <c r="A47" s="11"/>
      <c r="B47" s="5"/>
      <c r="C47" s="5"/>
      <c r="D47" s="5"/>
    </row>
    <row r="48" spans="1:4" ht="20.25">
      <c r="A48" s="11"/>
      <c r="B48" s="5"/>
      <c r="C48" s="36" t="s">
        <v>511</v>
      </c>
      <c r="D48" s="36"/>
    </row>
    <row r="49" spans="1:4" ht="15" customHeight="1">
      <c r="A49" s="11"/>
      <c r="B49" s="5"/>
      <c r="C49" s="5"/>
      <c r="D49" s="5"/>
    </row>
    <row r="50" spans="1:4" ht="15" customHeight="1">
      <c r="A50" s="11" t="s">
        <v>470</v>
      </c>
      <c r="B50" s="5"/>
      <c r="C50" s="6" t="s">
        <v>345</v>
      </c>
      <c r="D50" s="12">
        <f>spec_secondaria</f>
        <v>0</v>
      </c>
    </row>
    <row r="51" spans="1:4" ht="15" customHeight="1">
      <c r="A51" s="11" t="s">
        <v>471</v>
      </c>
      <c r="B51" s="5"/>
      <c r="C51" s="6" t="s">
        <v>348</v>
      </c>
      <c r="D51" s="12">
        <f>ads2_principale</f>
        <v>0</v>
      </c>
    </row>
    <row r="52" spans="1:4" ht="15" customHeight="1">
      <c r="A52" s="11" t="s">
        <v>472</v>
      </c>
      <c r="B52" s="5"/>
      <c r="C52" s="6" t="s">
        <v>349</v>
      </c>
      <c r="D52" s="12">
        <f>ads2_secondaria</f>
        <v>0</v>
      </c>
    </row>
    <row r="53" spans="1:4" ht="15" customHeight="1">
      <c r="A53" s="11" t="s">
        <v>473</v>
      </c>
      <c r="B53" s="5"/>
      <c r="C53" s="6" t="s">
        <v>504</v>
      </c>
      <c r="D53" s="12">
        <f>ads2_terziaria</f>
        <v>0</v>
      </c>
    </row>
    <row r="54" spans="1:4" ht="15" customHeight="1">
      <c r="A54" s="11"/>
      <c r="B54" s="5"/>
      <c r="C54" s="5"/>
      <c r="D54" s="5"/>
    </row>
    <row r="55" spans="1:4" ht="15" customHeight="1">
      <c r="A55" s="11" t="s">
        <v>474</v>
      </c>
      <c r="B55" s="5"/>
      <c r="C55" s="6" t="s">
        <v>354</v>
      </c>
      <c r="D55" s="12">
        <f>l1_tema</f>
        <v>0</v>
      </c>
    </row>
    <row r="56" spans="1:4" ht="15" customHeight="1">
      <c r="A56" s="11" t="s">
        <v>475</v>
      </c>
      <c r="B56" s="5"/>
      <c r="C56" s="6" t="s">
        <v>355</v>
      </c>
      <c r="D56" s="12">
        <f>l2_tema</f>
        <v>0</v>
      </c>
    </row>
    <row r="57" spans="1:4" ht="15" customHeight="1">
      <c r="A57" s="11" t="s">
        <v>476</v>
      </c>
      <c r="B57" s="5"/>
      <c r="C57" s="6" t="s">
        <v>356</v>
      </c>
      <c r="D57" s="12">
        <f>dot_tema</f>
        <v>0</v>
      </c>
    </row>
    <row r="58" spans="1:4" ht="15" customHeight="1">
      <c r="A58" s="11" t="s">
        <v>477</v>
      </c>
      <c r="B58" s="5"/>
      <c r="C58" s="6" t="s">
        <v>357</v>
      </c>
      <c r="D58" s="12">
        <f>m2l_tema</f>
        <v>0</v>
      </c>
    </row>
    <row r="59" spans="1:4" ht="15" customHeight="1">
      <c r="A59" s="11" t="s">
        <v>478</v>
      </c>
      <c r="B59" s="5"/>
      <c r="C59" s="6" t="s">
        <v>358</v>
      </c>
      <c r="D59" s="12">
        <f>cs1_tema</f>
        <v>0</v>
      </c>
    </row>
    <row r="60" spans="1:4" ht="15" customHeight="1">
      <c r="A60" s="11" t="s">
        <v>479</v>
      </c>
      <c r="B60" s="5"/>
      <c r="C60" s="6" t="s">
        <v>359</v>
      </c>
      <c r="D60" s="12">
        <f>cs2_tema</f>
        <v>0</v>
      </c>
    </row>
    <row r="61" spans="1:4" ht="15" customHeight="1">
      <c r="A61" s="11" t="s">
        <v>480</v>
      </c>
      <c r="B61" s="5"/>
      <c r="C61" s="6" t="s">
        <v>360</v>
      </c>
      <c r="D61" s="12">
        <f>cs3_tema</f>
        <v>0</v>
      </c>
    </row>
    <row r="62" spans="1:4" ht="15" customHeight="1">
      <c r="A62" s="11" t="s">
        <v>481</v>
      </c>
      <c r="B62" s="5"/>
      <c r="C62" s="6" t="s">
        <v>361</v>
      </c>
      <c r="D62" s="12">
        <f>cs4_tema</f>
        <v>0</v>
      </c>
    </row>
    <row r="63" spans="1:4" ht="15" customHeight="1">
      <c r="A63" s="11" t="s">
        <v>482</v>
      </c>
      <c r="B63" s="5"/>
      <c r="C63" s="6" t="s">
        <v>362</v>
      </c>
      <c r="D63" s="12">
        <f>cs5_tema</f>
        <v>0</v>
      </c>
    </row>
    <row r="64" spans="1:4" ht="15" customHeight="1">
      <c r="A64" s="11"/>
      <c r="B64" s="5"/>
      <c r="C64" s="5"/>
      <c r="D64" s="5"/>
    </row>
    <row r="65" spans="1:4" ht="60" customHeight="1">
      <c r="A65" s="11"/>
      <c r="B65" s="5"/>
      <c r="C65" s="41" t="s">
        <v>513</v>
      </c>
      <c r="D65" s="41"/>
    </row>
    <row r="66" spans="1:4" ht="262.5" customHeight="1">
      <c r="A66" s="17" t="s">
        <v>483</v>
      </c>
      <c r="B66" s="5"/>
      <c r="C66" s="30" t="s">
        <v>437</v>
      </c>
      <c r="D66" s="15"/>
    </row>
    <row r="67" spans="1:4" ht="15" customHeight="1">
      <c r="A67" s="11"/>
      <c r="B67" s="5"/>
      <c r="C67" s="5"/>
      <c r="D67" s="5"/>
    </row>
    <row r="68" spans="1:4" ht="15" customHeight="1">
      <c r="A68" s="11" t="s">
        <v>484</v>
      </c>
      <c r="B68" s="5"/>
      <c r="C68" s="6" t="s">
        <v>363</v>
      </c>
      <c r="D68" s="12">
        <f>ep1_denominazione</f>
        <v>0</v>
      </c>
    </row>
    <row r="69" spans="1:4" ht="15" customHeight="1">
      <c r="A69" s="11" t="s">
        <v>485</v>
      </c>
      <c r="B69" s="5"/>
      <c r="C69" s="6" t="s">
        <v>364</v>
      </c>
      <c r="D69" s="12">
        <f>ep2_denominazione</f>
        <v>0</v>
      </c>
    </row>
    <row r="70" spans="1:4" ht="15" customHeight="1">
      <c r="A70" s="11" t="s">
        <v>486</v>
      </c>
      <c r="B70" s="5"/>
      <c r="C70" s="6" t="s">
        <v>365</v>
      </c>
      <c r="D70" s="12">
        <f>ep3_denominazione</f>
        <v>0</v>
      </c>
    </row>
    <row r="71" spans="1:4" ht="15" customHeight="1">
      <c r="A71" s="11" t="s">
        <v>487</v>
      </c>
      <c r="B71" s="5"/>
      <c r="C71" s="6" t="s">
        <v>366</v>
      </c>
      <c r="D71" s="12">
        <f>ep4_denominazione</f>
        <v>0</v>
      </c>
    </row>
    <row r="72" spans="1:4" ht="15" customHeight="1">
      <c r="A72" s="11" t="s">
        <v>488</v>
      </c>
      <c r="B72" s="5"/>
      <c r="C72" s="6" t="s">
        <v>367</v>
      </c>
      <c r="D72" s="12">
        <f>ep5_denominazione</f>
        <v>0</v>
      </c>
    </row>
    <row r="73" spans="1:4" ht="15" customHeight="1">
      <c r="A73" s="11" t="s">
        <v>489</v>
      </c>
      <c r="B73" s="5"/>
      <c r="C73" s="6" t="s">
        <v>368</v>
      </c>
      <c r="D73" s="12">
        <f>ep6_denominazione</f>
        <v>0</v>
      </c>
    </row>
    <row r="74" spans="1:4" ht="15" customHeight="1">
      <c r="A74" s="11" t="s">
        <v>490</v>
      </c>
      <c r="B74" s="5"/>
      <c r="C74" s="6" t="s">
        <v>369</v>
      </c>
      <c r="D74" s="12">
        <f>ep7_denominazione</f>
        <v>0</v>
      </c>
    </row>
    <row r="75" spans="1:4" ht="15" customHeight="1">
      <c r="A75" s="11" t="s">
        <v>491</v>
      </c>
      <c r="B75" s="5"/>
      <c r="C75" s="6" t="s">
        <v>370</v>
      </c>
      <c r="D75" s="12">
        <f>ep8_denominazione</f>
        <v>0</v>
      </c>
    </row>
    <row r="76" spans="1:4" ht="15" customHeight="1">
      <c r="A76" s="11" t="s">
        <v>492</v>
      </c>
      <c r="B76" s="5"/>
      <c r="C76" s="6" t="s">
        <v>371</v>
      </c>
      <c r="D76" s="12">
        <f>ep9_denominazione</f>
        <v>0</v>
      </c>
    </row>
    <row r="77" spans="1:4" ht="15" customHeight="1">
      <c r="A77" s="11" t="s">
        <v>493</v>
      </c>
      <c r="B77" s="5"/>
      <c r="C77" s="6" t="s">
        <v>199</v>
      </c>
      <c r="D77" s="12">
        <f>ep10_denominazione</f>
        <v>0</v>
      </c>
    </row>
    <row r="78" spans="1:4" ht="15" customHeight="1">
      <c r="A78" s="11" t="s">
        <v>494</v>
      </c>
      <c r="B78" s="5"/>
      <c r="C78" s="6" t="s">
        <v>372</v>
      </c>
      <c r="D78" s="12">
        <f>pub1_titolo</f>
        <v>0</v>
      </c>
    </row>
    <row r="79" spans="1:4" ht="15" customHeight="1">
      <c r="A79" s="11" t="s">
        <v>495</v>
      </c>
      <c r="B79" s="5"/>
      <c r="C79" s="6" t="s">
        <v>373</v>
      </c>
      <c r="D79" s="12">
        <f>pub2_titolo</f>
        <v>0</v>
      </c>
    </row>
    <row r="80" spans="1:4" ht="15" customHeight="1">
      <c r="A80" s="11" t="s">
        <v>496</v>
      </c>
      <c r="B80" s="5"/>
      <c r="C80" s="6" t="s">
        <v>374</v>
      </c>
      <c r="D80" s="12">
        <f>pub3_titolo</f>
        <v>0</v>
      </c>
    </row>
    <row r="81" spans="1:4" ht="15" customHeight="1">
      <c r="A81" s="11" t="s">
        <v>497</v>
      </c>
      <c r="B81" s="5"/>
      <c r="C81" s="6" t="s">
        <v>375</v>
      </c>
      <c r="D81" s="12">
        <f>pub4_titolo</f>
        <v>0</v>
      </c>
    </row>
    <row r="82" spans="1:4" ht="15" customHeight="1">
      <c r="A82" s="11" t="s">
        <v>498</v>
      </c>
      <c r="B82" s="5"/>
      <c r="C82" s="6" t="s">
        <v>376</v>
      </c>
      <c r="D82" s="12">
        <f>pub5_titolo</f>
        <v>0</v>
      </c>
    </row>
    <row r="83" spans="1:4" ht="15" customHeight="1">
      <c r="A83" s="11"/>
      <c r="B83" s="5"/>
      <c r="C83" s="5"/>
      <c r="D83" s="5"/>
    </row>
    <row r="84" spans="1:4" ht="60" customHeight="1">
      <c r="A84" s="11"/>
      <c r="B84" s="5"/>
      <c r="C84" s="41" t="s">
        <v>514</v>
      </c>
      <c r="D84" s="41"/>
    </row>
    <row r="85" spans="1:4" ht="262.5" customHeight="1">
      <c r="A85" s="17" t="s">
        <v>499</v>
      </c>
      <c r="B85" s="5"/>
      <c r="C85" s="30" t="s">
        <v>438</v>
      </c>
      <c r="D85" s="15"/>
    </row>
  </sheetData>
  <sheetProtection password="E1E3" sheet="1" objects="1" scenarios="1"/>
  <mergeCells count="7">
    <mergeCell ref="C48:D48"/>
    <mergeCell ref="C65:D65"/>
    <mergeCell ref="C84:D84"/>
    <mergeCell ref="C6:D6"/>
    <mergeCell ref="C9:D9"/>
    <mergeCell ref="C26:D26"/>
    <mergeCell ref="C45:D45"/>
  </mergeCells>
  <printOptions horizontalCentered="1"/>
  <pageMargins left="0.19685039370078741" right="0.19685039370078741" top="0.78740157480314965" bottom="0.78740157480314965" header="0.39370078740157483" footer="0.39370078740157483"/>
  <pageSetup paperSize="9" scale="80" fitToHeight="0" orientation="portrait" verticalDpi="1200" r:id="rId1"/>
  <headerFooter>
    <oddFooter>&amp;C&amp;"Arial,Normale"&amp;8MOTIVAZIONI / PAGINA &amp;P DI &amp;N</oddFooter>
  </headerFooter>
  <rowBreaks count="3" manualBreakCount="3">
    <brk id="28" min="2" max="3" man="1"/>
    <brk id="47" min="2" max="3" man="1"/>
    <brk id="67" min="2" max="3" man="1"/>
  </rowBreak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C00000"/>
  </sheetPr>
  <dimension ref="A1:G70"/>
  <sheetViews>
    <sheetView zoomScaleNormal="100" workbookViewId="0"/>
  </sheetViews>
  <sheetFormatPr defaultRowHeight="15" customHeight="1"/>
  <cols>
    <col min="1" max="1" width="36.140625" style="1" bestFit="1" customWidth="1"/>
    <col min="2" max="2" width="80.5703125" style="1" bestFit="1" customWidth="1"/>
    <col min="3" max="3" width="6.28515625" style="1" bestFit="1" customWidth="1"/>
    <col min="4" max="4" width="26" style="1" bestFit="1" customWidth="1"/>
    <col min="5" max="5" width="18.7109375" style="1" bestFit="1" customWidth="1"/>
    <col min="6" max="6" width="40.7109375" style="1" bestFit="1" customWidth="1"/>
    <col min="7" max="7" width="47.5703125" style="1" bestFit="1" customWidth="1"/>
    <col min="8" max="16384" width="9.140625" style="1"/>
  </cols>
  <sheetData>
    <row r="1" spans="1:7" ht="15" customHeight="1">
      <c r="A1" s="2" t="s">
        <v>505</v>
      </c>
      <c r="B1" s="2" t="s">
        <v>506</v>
      </c>
      <c r="C1" s="2" t="s">
        <v>64</v>
      </c>
      <c r="D1" s="2" t="s">
        <v>77</v>
      </c>
      <c r="E1" s="2" t="s">
        <v>91</v>
      </c>
      <c r="F1" s="2" t="s">
        <v>190</v>
      </c>
      <c r="G1" s="20" t="s">
        <v>280</v>
      </c>
    </row>
    <row r="2" spans="1:7" ht="15" customHeight="1">
      <c r="A2" s="27" t="s">
        <v>8</v>
      </c>
      <c r="B2" s="27" t="s">
        <v>9</v>
      </c>
      <c r="C2" s="1" t="s">
        <v>66</v>
      </c>
      <c r="D2" s="1" t="s">
        <v>307</v>
      </c>
      <c r="E2" s="1" t="s">
        <v>92</v>
      </c>
      <c r="F2" s="1" t="s">
        <v>187</v>
      </c>
      <c r="G2" s="21" t="s">
        <v>314</v>
      </c>
    </row>
    <row r="3" spans="1:7" ht="15" customHeight="1">
      <c r="A3" s="27" t="s">
        <v>3</v>
      </c>
      <c r="B3" s="27" t="s">
        <v>0</v>
      </c>
      <c r="C3" s="1" t="s">
        <v>65</v>
      </c>
      <c r="D3" s="1" t="s">
        <v>308</v>
      </c>
      <c r="E3" s="1" t="s">
        <v>93</v>
      </c>
      <c r="F3" s="1" t="s">
        <v>188</v>
      </c>
      <c r="G3" s="21" t="s">
        <v>313</v>
      </c>
    </row>
    <row r="4" spans="1:7" ht="15" customHeight="1">
      <c r="A4" s="27" t="s">
        <v>10</v>
      </c>
      <c r="B4" s="27" t="s">
        <v>1</v>
      </c>
      <c r="D4" s="1" t="s">
        <v>309</v>
      </c>
      <c r="F4" s="1" t="s">
        <v>189</v>
      </c>
      <c r="G4" s="21" t="s">
        <v>311</v>
      </c>
    </row>
    <row r="5" spans="1:7" ht="15" customHeight="1">
      <c r="A5" s="27" t="s">
        <v>11</v>
      </c>
      <c r="B5" s="27" t="s">
        <v>2</v>
      </c>
      <c r="D5" s="1" t="s">
        <v>310</v>
      </c>
      <c r="F5" s="1" t="s">
        <v>194</v>
      </c>
      <c r="G5" s="21" t="s">
        <v>312</v>
      </c>
    </row>
    <row r="6" spans="1:7" ht="15" customHeight="1">
      <c r="A6" s="27"/>
      <c r="B6" s="27" t="s">
        <v>4</v>
      </c>
      <c r="F6" s="1" t="s">
        <v>193</v>
      </c>
    </row>
    <row r="7" spans="1:7" ht="15" customHeight="1">
      <c r="A7" s="27"/>
      <c r="B7" s="27" t="s">
        <v>5</v>
      </c>
      <c r="D7" s="2" t="s">
        <v>394</v>
      </c>
      <c r="F7" s="1" t="s">
        <v>192</v>
      </c>
      <c r="G7" s="20" t="s">
        <v>291</v>
      </c>
    </row>
    <row r="8" spans="1:7" ht="15" customHeight="1">
      <c r="A8" s="27"/>
      <c r="B8" s="27" t="s">
        <v>6</v>
      </c>
      <c r="D8" s="1" t="s">
        <v>399</v>
      </c>
      <c r="F8" s="1" t="s">
        <v>191</v>
      </c>
      <c r="G8" s="21" t="s">
        <v>292</v>
      </c>
    </row>
    <row r="9" spans="1:7" ht="15" customHeight="1">
      <c r="A9" s="27"/>
      <c r="B9" s="27" t="s">
        <v>7</v>
      </c>
      <c r="D9" s="1" t="s">
        <v>400</v>
      </c>
      <c r="G9" s="21" t="s">
        <v>293</v>
      </c>
    </row>
    <row r="10" spans="1:7" ht="15" customHeight="1">
      <c r="A10" s="27"/>
      <c r="B10" s="27"/>
      <c r="D10" s="1" t="s">
        <v>401</v>
      </c>
      <c r="F10" s="2" t="s">
        <v>335</v>
      </c>
      <c r="G10" s="21" t="s">
        <v>294</v>
      </c>
    </row>
    <row r="11" spans="1:7" ht="15" customHeight="1">
      <c r="A11" s="27"/>
      <c r="B11" s="27"/>
      <c r="F11" s="1" t="s">
        <v>338</v>
      </c>
      <c r="G11" s="21" t="s">
        <v>295</v>
      </c>
    </row>
    <row r="12" spans="1:7" ht="15" customHeight="1">
      <c r="B12" s="27"/>
      <c r="D12" s="2" t="s">
        <v>516</v>
      </c>
      <c r="F12" s="1" t="s">
        <v>339</v>
      </c>
      <c r="G12" s="21" t="s">
        <v>296</v>
      </c>
    </row>
    <row r="13" spans="1:7" ht="15" customHeight="1">
      <c r="D13" s="1" t="s">
        <v>517</v>
      </c>
      <c r="F13" s="1" t="s">
        <v>340</v>
      </c>
    </row>
    <row r="14" spans="1:7" ht="15" customHeight="1">
      <c r="B14" s="27"/>
      <c r="D14" s="1" t="s">
        <v>518</v>
      </c>
      <c r="F14" s="1" t="s">
        <v>341</v>
      </c>
      <c r="G14" s="20" t="s">
        <v>281</v>
      </c>
    </row>
    <row r="15" spans="1:7" ht="15" customHeight="1">
      <c r="B15" s="27"/>
      <c r="G15" s="21" t="s">
        <v>282</v>
      </c>
    </row>
    <row r="16" spans="1:7" ht="15" customHeight="1">
      <c r="B16" s="27"/>
      <c r="D16" s="2" t="s">
        <v>530</v>
      </c>
      <c r="F16" s="2" t="s">
        <v>396</v>
      </c>
      <c r="G16" s="21" t="s">
        <v>283</v>
      </c>
    </row>
    <row r="17" spans="2:7" ht="15" customHeight="1">
      <c r="B17" s="27"/>
      <c r="D17" s="1" t="s">
        <v>344</v>
      </c>
      <c r="F17" s="1" t="s">
        <v>402</v>
      </c>
      <c r="G17" s="21" t="s">
        <v>284</v>
      </c>
    </row>
    <row r="18" spans="2:7" ht="15" customHeight="1">
      <c r="D18" s="1" t="s">
        <v>345</v>
      </c>
      <c r="F18" s="1" t="s">
        <v>403</v>
      </c>
      <c r="G18" s="21" t="s">
        <v>285</v>
      </c>
    </row>
    <row r="19" spans="2:7" ht="15" customHeight="1">
      <c r="D19" s="1" t="s">
        <v>531</v>
      </c>
    </row>
    <row r="20" spans="2:7" ht="15" customHeight="1">
      <c r="F20" s="2" t="s">
        <v>404</v>
      </c>
      <c r="G20" s="2" t="s">
        <v>286</v>
      </c>
    </row>
    <row r="21" spans="2:7" ht="15" customHeight="1">
      <c r="F21" s="1" t="s">
        <v>405</v>
      </c>
      <c r="G21" s="1" t="s">
        <v>287</v>
      </c>
    </row>
    <row r="22" spans="2:7" ht="15" customHeight="1">
      <c r="F22" s="1" t="s">
        <v>406</v>
      </c>
      <c r="G22" s="1" t="s">
        <v>288</v>
      </c>
    </row>
    <row r="23" spans="2:7" ht="15" customHeight="1">
      <c r="F23" s="1" t="s">
        <v>407</v>
      </c>
      <c r="G23" s="1" t="s">
        <v>289</v>
      </c>
    </row>
    <row r="24" spans="2:7" ht="15" customHeight="1">
      <c r="F24" s="1" t="s">
        <v>408</v>
      </c>
      <c r="G24" s="1" t="s">
        <v>290</v>
      </c>
    </row>
    <row r="25" spans="2:7" ht="15" customHeight="1">
      <c r="F25" s="1" t="s">
        <v>409</v>
      </c>
      <c r="G25" s="1" t="s">
        <v>297</v>
      </c>
    </row>
    <row r="26" spans="2:7" ht="15" customHeight="1">
      <c r="G26" s="1" t="s">
        <v>298</v>
      </c>
    </row>
    <row r="28" spans="2:7" ht="15" customHeight="1">
      <c r="G28" s="20" t="s">
        <v>299</v>
      </c>
    </row>
    <row r="29" spans="2:7" ht="15" customHeight="1">
      <c r="G29" s="21" t="s">
        <v>300</v>
      </c>
    </row>
    <row r="30" spans="2:7" ht="15" customHeight="1">
      <c r="G30" s="21" t="s">
        <v>301</v>
      </c>
    </row>
    <row r="31" spans="2:7" ht="15" customHeight="1">
      <c r="G31" s="21" t="s">
        <v>302</v>
      </c>
    </row>
    <row r="32" spans="2:7" ht="15" customHeight="1">
      <c r="G32" s="21" t="s">
        <v>303</v>
      </c>
    </row>
    <row r="33" spans="7:7" ht="15" customHeight="1">
      <c r="G33" s="21" t="s">
        <v>304</v>
      </c>
    </row>
    <row r="34" spans="7:7" ht="15" customHeight="1">
      <c r="G34" s="21" t="s">
        <v>305</v>
      </c>
    </row>
    <row r="35" spans="7:7" ht="15" customHeight="1">
      <c r="G35" s="21" t="s">
        <v>306</v>
      </c>
    </row>
    <row r="50" spans="2:2" ht="15" customHeight="1">
      <c r="B50" s="27"/>
    </row>
    <row r="51" spans="2:2" ht="15" customHeight="1">
      <c r="B51" s="27"/>
    </row>
    <row r="52" spans="2:2" ht="15" customHeight="1">
      <c r="B52" s="27"/>
    </row>
    <row r="53" spans="2:2" ht="15" customHeight="1">
      <c r="B53" s="27"/>
    </row>
    <row r="54" spans="2:2" ht="15" customHeight="1">
      <c r="B54" s="27"/>
    </row>
    <row r="55" spans="2:2" ht="15" customHeight="1">
      <c r="B55" s="27"/>
    </row>
    <row r="56" spans="2:2" ht="15" customHeight="1">
      <c r="B56" s="27"/>
    </row>
    <row r="57" spans="2:2" ht="15" customHeight="1">
      <c r="B57" s="27"/>
    </row>
    <row r="58" spans="2:2" ht="15" customHeight="1">
      <c r="B58" s="27"/>
    </row>
    <row r="59" spans="2:2" ht="15" customHeight="1">
      <c r="B59" s="27"/>
    </row>
    <row r="60" spans="2:2" ht="15" customHeight="1">
      <c r="B60" s="27"/>
    </row>
    <row r="61" spans="2:2" ht="15" customHeight="1">
      <c r="B61" s="27"/>
    </row>
    <row r="62" spans="2:2" ht="15" customHeight="1">
      <c r="B62" s="27"/>
    </row>
    <row r="63" spans="2:2" ht="15" customHeight="1">
      <c r="B63" s="27"/>
    </row>
    <row r="64" spans="2:2" ht="15" customHeight="1">
      <c r="B64" s="27"/>
    </row>
    <row r="65" spans="2:2" ht="15" customHeight="1">
      <c r="B65" s="27"/>
    </row>
    <row r="66" spans="2:2" ht="15" customHeight="1">
      <c r="B66" s="27"/>
    </row>
    <row r="67" spans="2:2" ht="15" customHeight="1">
      <c r="B67" s="27"/>
    </row>
    <row r="68" spans="2:2" ht="15" customHeight="1">
      <c r="B68" s="27"/>
    </row>
    <row r="69" spans="2:2" ht="15" customHeight="1">
      <c r="B69" s="27"/>
    </row>
    <row r="70" spans="2:2" ht="15" customHeight="1">
      <c r="B70" s="27"/>
    </row>
  </sheetData>
  <sheetProtection password="E1E3" sheet="1" objects="1" scenarios="1"/>
  <sortState ref="B288:B298">
    <sortCondition ref="B288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theme="1"/>
  </sheetPr>
  <dimension ref="A1:IV2"/>
  <sheetViews>
    <sheetView workbookViewId="0"/>
  </sheetViews>
  <sheetFormatPr defaultColWidth="9.140625" defaultRowHeight="15" customHeight="1"/>
  <cols>
    <col min="1" max="1" width="6.28515625" style="27" bestFit="1" customWidth="1"/>
    <col min="2" max="2" width="9.7109375" style="27" bestFit="1" customWidth="1"/>
    <col min="3" max="3" width="6.28515625" style="27" bestFit="1" customWidth="1"/>
    <col min="4" max="4" width="15.140625" style="27" bestFit="1" customWidth="1"/>
    <col min="5" max="5" width="18.140625" style="27" bestFit="1" customWidth="1"/>
    <col min="6" max="6" width="19.140625" style="27" bestFit="1" customWidth="1"/>
    <col min="7" max="7" width="14.5703125" style="27" bestFit="1" customWidth="1"/>
    <col min="8" max="8" width="20.85546875" style="27" bestFit="1" customWidth="1"/>
    <col min="9" max="9" width="16.7109375" style="27" bestFit="1" customWidth="1"/>
    <col min="10" max="10" width="20.5703125" style="27" bestFit="1" customWidth="1"/>
    <col min="11" max="11" width="21.7109375" style="27" bestFit="1" customWidth="1"/>
    <col min="12" max="12" width="20.42578125" style="27" bestFit="1" customWidth="1"/>
    <col min="13" max="13" width="16.28515625" style="27" bestFit="1" customWidth="1"/>
    <col min="14" max="14" width="20.140625" style="27" bestFit="1" customWidth="1"/>
    <col min="15" max="15" width="21.140625" style="27" bestFit="1" customWidth="1"/>
    <col min="16" max="16" width="23.7109375" style="27" bestFit="1" customWidth="1"/>
    <col min="17" max="17" width="10.7109375" style="27" bestFit="1" customWidth="1"/>
    <col min="18" max="18" width="21.7109375" style="27" bestFit="1" customWidth="1"/>
    <col min="19" max="19" width="9" style="27" bestFit="1" customWidth="1"/>
    <col min="20" max="20" width="9.28515625" style="27" bestFit="1" customWidth="1"/>
    <col min="21" max="21" width="4.42578125" style="27" bestFit="1" customWidth="1"/>
    <col min="22" max="22" width="6.7109375" style="27" bestFit="1" customWidth="1"/>
    <col min="23" max="23" width="4.7109375" style="27" bestFit="1" customWidth="1"/>
    <col min="24" max="24" width="13.85546875" style="27" bestFit="1" customWidth="1"/>
    <col min="25" max="25" width="23" style="27" bestFit="1" customWidth="1"/>
    <col min="26" max="26" width="12.28515625" style="27" bestFit="1" customWidth="1"/>
    <col min="27" max="27" width="23" style="27" bestFit="1" customWidth="1"/>
    <col min="28" max="28" width="12.28515625" style="27" bestFit="1" customWidth="1"/>
    <col min="29" max="29" width="23" style="27" bestFit="1" customWidth="1"/>
    <col min="30" max="30" width="12.28515625" style="27" bestFit="1" customWidth="1"/>
    <col min="31" max="31" width="27.140625" style="27" bestFit="1" customWidth="1"/>
    <col min="32" max="32" width="26.28515625" style="27" bestFit="1" customWidth="1"/>
    <col min="33" max="33" width="27.140625" style="27" bestFit="1" customWidth="1"/>
    <col min="34" max="34" width="24.5703125" style="27" bestFit="1" customWidth="1"/>
    <col min="35" max="35" width="28" style="27" bestFit="1" customWidth="1"/>
    <col min="36" max="36" width="26.28515625" style="27" bestFit="1" customWidth="1"/>
    <col min="37" max="37" width="27.140625" style="27" bestFit="1" customWidth="1"/>
    <col min="38" max="38" width="24.5703125" style="27" bestFit="1" customWidth="1"/>
    <col min="39" max="39" width="18.140625" style="27" bestFit="1" customWidth="1"/>
    <col min="40" max="40" width="16.28515625" style="27" bestFit="1" customWidth="1"/>
    <col min="41" max="41" width="21.42578125" style="27" bestFit="1" customWidth="1"/>
    <col min="42" max="42" width="13.5703125" style="27" bestFit="1" customWidth="1"/>
    <col min="43" max="43" width="21.85546875" style="27" bestFit="1" customWidth="1"/>
    <col min="44" max="44" width="22.42578125" style="27" bestFit="1" customWidth="1"/>
    <col min="45" max="45" width="32.7109375" style="27" bestFit="1" customWidth="1"/>
    <col min="46" max="46" width="23" style="27" bestFit="1" customWidth="1"/>
    <col min="47" max="47" width="15.140625" style="27" bestFit="1" customWidth="1"/>
    <col min="48" max="48" width="23.42578125" style="27" bestFit="1" customWidth="1"/>
    <col min="49" max="49" width="18.140625" style="27" bestFit="1" customWidth="1"/>
    <col min="50" max="50" width="16.28515625" style="27" bestFit="1" customWidth="1"/>
    <col min="51" max="51" width="21.42578125" style="27" bestFit="1" customWidth="1"/>
    <col min="52" max="52" width="13.5703125" style="27" bestFit="1" customWidth="1"/>
    <col min="53" max="53" width="21.85546875" style="27" bestFit="1" customWidth="1"/>
    <col min="54" max="54" width="22.42578125" style="27" bestFit="1" customWidth="1"/>
    <col min="55" max="55" width="32.7109375" style="27" bestFit="1" customWidth="1"/>
    <col min="56" max="56" width="23" style="27" bestFit="1" customWidth="1"/>
    <col min="57" max="57" width="15.140625" style="27" bestFit="1" customWidth="1"/>
    <col min="58" max="58" width="23.42578125" style="27" bestFit="1" customWidth="1"/>
    <col min="59" max="59" width="17.42578125" style="27" bestFit="1" customWidth="1"/>
    <col min="60" max="60" width="20.42578125" style="27" bestFit="1" customWidth="1"/>
    <col min="61" max="61" width="12.5703125" style="27" bestFit="1" customWidth="1"/>
    <col min="62" max="62" width="20.85546875" style="27" bestFit="1" customWidth="1"/>
    <col min="63" max="63" width="21.5703125" style="27" bestFit="1" customWidth="1"/>
    <col min="64" max="64" width="15.28515625" style="27" bestFit="1" customWidth="1"/>
    <col min="65" max="65" width="20.7109375" style="27" bestFit="1" customWidth="1"/>
    <col min="66" max="66" width="12.85546875" style="27" bestFit="1" customWidth="1"/>
    <col min="67" max="67" width="21.140625" style="27" bestFit="1" customWidth="1"/>
    <col min="68" max="68" width="21.85546875" style="27" bestFit="1" customWidth="1"/>
    <col min="69" max="69" width="26" style="27" bestFit="1" customWidth="1"/>
    <col min="70" max="70" width="21" style="27" bestFit="1" customWidth="1"/>
    <col min="71" max="71" width="20" style="27" bestFit="1" customWidth="1"/>
    <col min="72" max="72" width="12.28515625" style="27" bestFit="1" customWidth="1"/>
    <col min="73" max="73" width="39.5703125" style="27" bestFit="1" customWidth="1"/>
    <col min="74" max="74" width="26" style="27" bestFit="1" customWidth="1"/>
    <col min="75" max="75" width="21" style="27" bestFit="1" customWidth="1"/>
    <col min="76" max="76" width="20" style="27" bestFit="1" customWidth="1"/>
    <col min="77" max="77" width="12.28515625" style="27" bestFit="1" customWidth="1"/>
    <col min="78" max="78" width="39.5703125" style="27" bestFit="1" customWidth="1"/>
    <col min="79" max="79" width="26" style="27" bestFit="1" customWidth="1"/>
    <col min="80" max="80" width="21" style="27" bestFit="1" customWidth="1"/>
    <col min="81" max="81" width="20" style="27" bestFit="1" customWidth="1"/>
    <col min="82" max="82" width="12.28515625" style="27" bestFit="1" customWidth="1"/>
    <col min="83" max="83" width="39.5703125" style="27" bestFit="1" customWidth="1"/>
    <col min="84" max="84" width="26" style="27" bestFit="1" customWidth="1"/>
    <col min="85" max="85" width="21" style="27" bestFit="1" customWidth="1"/>
    <col min="86" max="86" width="20" style="27" bestFit="1" customWidth="1"/>
    <col min="87" max="87" width="12.28515625" style="27" bestFit="1" customWidth="1"/>
    <col min="88" max="88" width="39.5703125" style="27" bestFit="1" customWidth="1"/>
    <col min="89" max="89" width="26" style="27" bestFit="1" customWidth="1"/>
    <col min="90" max="90" width="21" style="27" bestFit="1" customWidth="1"/>
    <col min="91" max="91" width="20" style="27" bestFit="1" customWidth="1"/>
    <col min="92" max="92" width="12.28515625" style="27" bestFit="1" customWidth="1"/>
    <col min="93" max="93" width="39.5703125" style="27" bestFit="1" customWidth="1"/>
    <col min="94" max="94" width="30.7109375" style="27" bestFit="1" customWidth="1"/>
    <col min="95" max="95" width="29" style="27" bestFit="1" customWidth="1"/>
    <col min="96" max="96" width="39.85546875" style="27" bestFit="1" customWidth="1"/>
    <col min="97" max="97" width="34.42578125" style="27" bestFit="1" customWidth="1"/>
    <col min="98" max="98" width="35.42578125" style="27" bestFit="1" customWidth="1"/>
    <col min="99" max="99" width="23.42578125" style="27" bestFit="1" customWidth="1"/>
    <col min="100" max="100" width="22.140625" style="27" bestFit="1" customWidth="1"/>
    <col min="101" max="101" width="22" style="27" bestFit="1" customWidth="1"/>
    <col min="102" max="102" width="16.28515625" style="27" bestFit="1" customWidth="1"/>
    <col min="103" max="103" width="35.28515625" style="27" bestFit="1" customWidth="1"/>
    <col min="104" max="104" width="28.7109375" style="27" bestFit="1" customWidth="1"/>
    <col min="105" max="105" width="30.7109375" style="27" bestFit="1" customWidth="1"/>
    <col min="106" max="106" width="29" style="27" bestFit="1" customWidth="1"/>
    <col min="107" max="107" width="39.85546875" style="27" bestFit="1" customWidth="1"/>
    <col min="108" max="108" width="34.42578125" style="27" bestFit="1" customWidth="1"/>
    <col min="109" max="109" width="35.42578125" style="27" bestFit="1" customWidth="1"/>
    <col min="110" max="110" width="23.42578125" style="27" bestFit="1" customWidth="1"/>
    <col min="111" max="111" width="22.140625" style="27" bestFit="1" customWidth="1"/>
    <col min="112" max="112" width="22" style="27" bestFit="1" customWidth="1"/>
    <col min="113" max="113" width="16.28515625" style="27" bestFit="1" customWidth="1"/>
    <col min="114" max="114" width="35.28515625" style="27" bestFit="1" customWidth="1"/>
    <col min="115" max="115" width="28.7109375" style="27" bestFit="1" customWidth="1"/>
    <col min="116" max="116" width="30.7109375" style="27" bestFit="1" customWidth="1"/>
    <col min="117" max="117" width="29" style="27" bestFit="1" customWidth="1"/>
    <col min="118" max="118" width="39.85546875" style="27" bestFit="1" customWidth="1"/>
    <col min="119" max="119" width="34.42578125" style="27" bestFit="1" customWidth="1"/>
    <col min="120" max="120" width="35.42578125" style="27" bestFit="1" customWidth="1"/>
    <col min="121" max="121" width="23.42578125" style="27" bestFit="1" customWidth="1"/>
    <col min="122" max="122" width="22.140625" style="27" bestFit="1" customWidth="1"/>
    <col min="123" max="123" width="22" style="27" bestFit="1" customWidth="1"/>
    <col min="124" max="124" width="16.28515625" style="27" bestFit="1" customWidth="1"/>
    <col min="125" max="125" width="35.28515625" style="27" bestFit="1" customWidth="1"/>
    <col min="126" max="126" width="28.7109375" style="27" bestFit="1" customWidth="1"/>
    <col min="127" max="127" width="30.7109375" style="27" bestFit="1" customWidth="1"/>
    <col min="128" max="128" width="29" style="27" bestFit="1" customWidth="1"/>
    <col min="129" max="129" width="39.85546875" style="27" bestFit="1" customWidth="1"/>
    <col min="130" max="130" width="34.42578125" style="27" bestFit="1" customWidth="1"/>
    <col min="131" max="131" width="35.42578125" style="27" bestFit="1" customWidth="1"/>
    <col min="132" max="132" width="23.42578125" style="27" bestFit="1" customWidth="1"/>
    <col min="133" max="133" width="22.140625" style="27" bestFit="1" customWidth="1"/>
    <col min="134" max="134" width="22" style="27" bestFit="1" customWidth="1"/>
    <col min="135" max="135" width="16.28515625" style="27" bestFit="1" customWidth="1"/>
    <col min="136" max="136" width="35.28515625" style="27" bestFit="1" customWidth="1"/>
    <col min="137" max="137" width="28.7109375" style="27" bestFit="1" customWidth="1"/>
    <col min="138" max="138" width="30.7109375" style="27" bestFit="1" customWidth="1"/>
    <col min="139" max="139" width="29" style="27" bestFit="1" customWidth="1"/>
    <col min="140" max="140" width="39.85546875" style="27" bestFit="1" customWidth="1"/>
    <col min="141" max="141" width="34.42578125" style="27" bestFit="1" customWidth="1"/>
    <col min="142" max="142" width="35.42578125" style="27" bestFit="1" customWidth="1"/>
    <col min="143" max="143" width="23.42578125" style="27" bestFit="1" customWidth="1"/>
    <col min="144" max="144" width="22.140625" style="27" bestFit="1" customWidth="1"/>
    <col min="145" max="145" width="22" style="27" bestFit="1" customWidth="1"/>
    <col min="146" max="146" width="16.28515625" style="27" bestFit="1" customWidth="1"/>
    <col min="147" max="147" width="35.28515625" style="27" bestFit="1" customWidth="1"/>
    <col min="148" max="148" width="28.7109375" style="27" bestFit="1" customWidth="1"/>
    <col min="149" max="149" width="30.7109375" style="27" bestFit="1" customWidth="1"/>
    <col min="150" max="150" width="29" style="27" bestFit="1" customWidth="1"/>
    <col min="151" max="151" width="39.85546875" style="27" bestFit="1" customWidth="1"/>
    <col min="152" max="152" width="34.42578125" style="27" bestFit="1" customWidth="1"/>
    <col min="153" max="153" width="35.42578125" style="27" bestFit="1" customWidth="1"/>
    <col min="154" max="154" width="23.42578125" style="27" bestFit="1" customWidth="1"/>
    <col min="155" max="155" width="22.140625" style="27" bestFit="1" customWidth="1"/>
    <col min="156" max="156" width="22" style="27" bestFit="1" customWidth="1"/>
    <col min="157" max="157" width="16.28515625" style="27" bestFit="1" customWidth="1"/>
    <col min="158" max="158" width="35.28515625" style="27" bestFit="1" customWidth="1"/>
    <col min="159" max="159" width="28.7109375" style="27" bestFit="1" customWidth="1"/>
    <col min="160" max="160" width="30.7109375" style="27" bestFit="1" customWidth="1"/>
    <col min="161" max="161" width="29" style="27" bestFit="1" customWidth="1"/>
    <col min="162" max="162" width="39.85546875" style="27" bestFit="1" customWidth="1"/>
    <col min="163" max="163" width="34.42578125" style="27" bestFit="1" customWidth="1"/>
    <col min="164" max="164" width="35.42578125" style="27" bestFit="1" customWidth="1"/>
    <col min="165" max="165" width="23.42578125" style="27" bestFit="1" customWidth="1"/>
    <col min="166" max="166" width="22.140625" style="27" bestFit="1" customWidth="1"/>
    <col min="167" max="167" width="22" style="27" bestFit="1" customWidth="1"/>
    <col min="168" max="168" width="16.28515625" style="27" bestFit="1" customWidth="1"/>
    <col min="169" max="169" width="35.28515625" style="27" bestFit="1" customWidth="1"/>
    <col min="170" max="170" width="28.7109375" style="27" bestFit="1" customWidth="1"/>
    <col min="171" max="171" width="30.7109375" style="27" bestFit="1" customWidth="1"/>
    <col min="172" max="172" width="29" style="27" bestFit="1" customWidth="1"/>
    <col min="173" max="173" width="39.85546875" style="27" bestFit="1" customWidth="1"/>
    <col min="174" max="174" width="34.42578125" style="27" bestFit="1" customWidth="1"/>
    <col min="175" max="175" width="35.42578125" style="27" bestFit="1" customWidth="1"/>
    <col min="176" max="176" width="23.42578125" style="27" bestFit="1" customWidth="1"/>
    <col min="177" max="177" width="22.140625" style="27" bestFit="1" customWidth="1"/>
    <col min="178" max="178" width="22" style="27" bestFit="1" customWidth="1"/>
    <col min="179" max="179" width="16.28515625" style="27" bestFit="1" customWidth="1"/>
    <col min="180" max="180" width="35.28515625" style="27" bestFit="1" customWidth="1"/>
    <col min="181" max="181" width="28.7109375" style="27" bestFit="1" customWidth="1"/>
    <col min="182" max="182" width="30.7109375" style="27" bestFit="1" customWidth="1"/>
    <col min="183" max="183" width="29" style="27" bestFit="1" customWidth="1"/>
    <col min="184" max="184" width="39.85546875" style="27" bestFit="1" customWidth="1"/>
    <col min="185" max="185" width="34.42578125" style="27" bestFit="1" customWidth="1"/>
    <col min="186" max="186" width="35.42578125" style="27" bestFit="1" customWidth="1"/>
    <col min="187" max="187" width="23.42578125" style="27" bestFit="1" customWidth="1"/>
    <col min="188" max="188" width="22.140625" style="27" bestFit="1" customWidth="1"/>
    <col min="189" max="189" width="22" style="27" bestFit="1" customWidth="1"/>
    <col min="190" max="190" width="16.28515625" style="27" bestFit="1" customWidth="1"/>
    <col min="191" max="191" width="35.28515625" style="27" bestFit="1" customWidth="1"/>
    <col min="192" max="192" width="28.7109375" style="27" bestFit="1" customWidth="1"/>
    <col min="193" max="193" width="31.7109375" style="27" bestFit="1" customWidth="1"/>
    <col min="194" max="194" width="30.140625" style="27" bestFit="1" customWidth="1"/>
    <col min="195" max="195" width="40.85546875" style="27" bestFit="1" customWidth="1"/>
    <col min="196" max="196" width="35.42578125" style="27" bestFit="1" customWidth="1"/>
    <col min="197" max="197" width="36.42578125" style="27" bestFit="1" customWidth="1"/>
    <col min="198" max="198" width="24.42578125" style="27" bestFit="1" customWidth="1"/>
    <col min="199" max="199" width="23.140625" style="27" bestFit="1" customWidth="1"/>
    <col min="200" max="200" width="23" style="27" bestFit="1" customWidth="1"/>
    <col min="201" max="201" width="17.42578125" style="27" bestFit="1" customWidth="1"/>
    <col min="202" max="202" width="36.28515625" style="27" bestFit="1" customWidth="1"/>
    <col min="203" max="203" width="29.85546875" style="27" bestFit="1" customWidth="1"/>
    <col min="204" max="204" width="12.7109375" style="27" bestFit="1" customWidth="1"/>
    <col min="205" max="205" width="16.28515625" style="27" bestFit="1" customWidth="1"/>
    <col min="206" max="206" width="17.85546875" style="27" bestFit="1" customWidth="1"/>
    <col min="207" max="207" width="12.28515625" style="27" bestFit="1" customWidth="1"/>
    <col min="208" max="208" width="17.85546875" style="27" bestFit="1" customWidth="1"/>
    <col min="209" max="209" width="12.7109375" style="27" bestFit="1" customWidth="1"/>
    <col min="210" max="210" width="16.28515625" style="27" bestFit="1" customWidth="1"/>
    <col min="211" max="211" width="17.85546875" style="27" bestFit="1" customWidth="1"/>
    <col min="212" max="212" width="12.28515625" style="27" bestFit="1" customWidth="1"/>
    <col min="213" max="213" width="17.85546875" style="27" bestFit="1" customWidth="1"/>
    <col min="214" max="214" width="12.7109375" style="27" bestFit="1" customWidth="1"/>
    <col min="215" max="215" width="16.28515625" style="27" bestFit="1" customWidth="1"/>
    <col min="216" max="216" width="17.85546875" style="27" bestFit="1" customWidth="1"/>
    <col min="217" max="217" width="12.28515625" style="27" bestFit="1" customWidth="1"/>
    <col min="218" max="218" width="17.85546875" style="27" bestFit="1" customWidth="1"/>
    <col min="219" max="219" width="12.7109375" style="27" bestFit="1" customWidth="1"/>
    <col min="220" max="220" width="16.28515625" style="27" bestFit="1" customWidth="1"/>
    <col min="221" max="221" width="17.85546875" style="27" bestFit="1" customWidth="1"/>
    <col min="222" max="222" width="12.28515625" style="27" bestFit="1" customWidth="1"/>
    <col min="223" max="223" width="17.85546875" style="27" bestFit="1" customWidth="1"/>
    <col min="224" max="224" width="12.7109375" style="27" bestFit="1" customWidth="1"/>
    <col min="225" max="225" width="16.28515625" style="27" bestFit="1" customWidth="1"/>
    <col min="226" max="226" width="17.85546875" style="27" bestFit="1" customWidth="1"/>
    <col min="227" max="227" width="12.28515625" style="27" bestFit="1" customWidth="1"/>
    <col min="228" max="228" width="17.85546875" style="27" bestFit="1" customWidth="1"/>
    <col min="229" max="229" width="20.5703125" style="27" bestFit="1" customWidth="1"/>
    <col min="230" max="230" width="12.7109375" style="27" bestFit="1" customWidth="1"/>
    <col min="231" max="231" width="14.85546875" style="27" bestFit="1" customWidth="1"/>
    <col min="232" max="232" width="21.140625" style="27" bestFit="1" customWidth="1"/>
    <col min="233" max="233" width="38.28515625" style="27" bestFit="1" customWidth="1"/>
    <col min="234" max="234" width="11" style="27" bestFit="1" customWidth="1"/>
    <col min="235" max="235" width="31.28515625" style="27" bestFit="1" customWidth="1"/>
    <col min="236" max="236" width="44" style="27" bestFit="1" customWidth="1"/>
    <col min="237" max="237" width="20.5703125" style="27" bestFit="1" customWidth="1"/>
    <col min="238" max="238" width="12.7109375" style="27" bestFit="1" customWidth="1"/>
    <col min="239" max="239" width="14.85546875" style="27" bestFit="1" customWidth="1"/>
    <col min="240" max="240" width="21.140625" style="27" bestFit="1" customWidth="1"/>
    <col min="241" max="241" width="38.28515625" style="27" bestFit="1" customWidth="1"/>
    <col min="242" max="242" width="11" style="27" bestFit="1" customWidth="1"/>
    <col min="243" max="243" width="31.28515625" style="27" bestFit="1" customWidth="1"/>
    <col min="244" max="244" width="44" style="27" bestFit="1" customWidth="1"/>
    <col min="245" max="245" width="20.5703125" style="27" bestFit="1" customWidth="1"/>
    <col min="246" max="246" width="12.7109375" style="27" bestFit="1" customWidth="1"/>
    <col min="247" max="247" width="14.85546875" style="27" bestFit="1" customWidth="1"/>
    <col min="248" max="248" width="21.140625" style="27" bestFit="1" customWidth="1"/>
    <col min="249" max="249" width="38.28515625" style="27" bestFit="1" customWidth="1"/>
    <col min="250" max="250" width="11" style="27" bestFit="1" customWidth="1"/>
    <col min="251" max="251" width="31.28515625" style="27" bestFit="1" customWidth="1"/>
    <col min="252" max="252" width="44" style="27" bestFit="1" customWidth="1"/>
    <col min="253" max="253" width="33.5703125" style="27" bestFit="1" customWidth="1"/>
    <col min="254" max="254" width="40.7109375" style="27" bestFit="1" customWidth="1"/>
    <col min="255" max="255" width="33.5703125" style="27" bestFit="1" customWidth="1"/>
    <col min="256" max="256" width="40.7109375" style="27" bestFit="1" customWidth="1"/>
    <col min="257" max="16384" width="9.140625" style="27"/>
  </cols>
  <sheetData>
    <row r="1" spans="1:256" ht="15" customHeight="1">
      <c r="A1" s="23" t="s">
        <v>12</v>
      </c>
      <c r="B1" s="23" t="s">
        <v>13</v>
      </c>
      <c r="C1" s="23" t="s">
        <v>64</v>
      </c>
      <c r="D1" s="23" t="s">
        <v>14</v>
      </c>
      <c r="E1" s="23" t="s">
        <v>15</v>
      </c>
      <c r="F1" s="23" t="s">
        <v>552</v>
      </c>
      <c r="G1" s="23" t="s">
        <v>553</v>
      </c>
      <c r="H1" s="23" t="s">
        <v>18</v>
      </c>
      <c r="I1" s="23" t="s">
        <v>17</v>
      </c>
      <c r="J1" s="23" t="s">
        <v>16</v>
      </c>
      <c r="K1" s="23" t="s">
        <v>554</v>
      </c>
      <c r="L1" s="23" t="s">
        <v>19</v>
      </c>
      <c r="M1" s="23" t="s">
        <v>21</v>
      </c>
      <c r="N1" s="23" t="s">
        <v>20</v>
      </c>
      <c r="O1" s="23" t="s">
        <v>555</v>
      </c>
      <c r="P1" s="23" t="s">
        <v>172</v>
      </c>
      <c r="Q1" s="23" t="s">
        <v>22</v>
      </c>
      <c r="R1" s="23" t="s">
        <v>28</v>
      </c>
      <c r="S1" s="23" t="s">
        <v>23</v>
      </c>
      <c r="T1" s="23" t="s">
        <v>24</v>
      </c>
      <c r="U1" s="23" t="s">
        <v>25</v>
      </c>
      <c r="V1" s="23" t="s">
        <v>26</v>
      </c>
      <c r="W1" s="23" t="s">
        <v>27</v>
      </c>
      <c r="X1" s="23" t="s">
        <v>76</v>
      </c>
      <c r="Y1" s="23" t="s">
        <v>78</v>
      </c>
      <c r="Z1" s="23" t="s">
        <v>79</v>
      </c>
      <c r="AA1" s="23" t="s">
        <v>80</v>
      </c>
      <c r="AB1" s="23" t="s">
        <v>81</v>
      </c>
      <c r="AC1" s="23" t="s">
        <v>82</v>
      </c>
      <c r="AD1" s="23" t="s">
        <v>83</v>
      </c>
      <c r="AE1" s="23" t="s">
        <v>344</v>
      </c>
      <c r="AF1" s="23" t="s">
        <v>346</v>
      </c>
      <c r="AG1" s="23" t="s">
        <v>347</v>
      </c>
      <c r="AH1" s="23" t="s">
        <v>503</v>
      </c>
      <c r="AI1" s="23" t="s">
        <v>345</v>
      </c>
      <c r="AJ1" s="23" t="s">
        <v>348</v>
      </c>
      <c r="AK1" s="23" t="s">
        <v>349</v>
      </c>
      <c r="AL1" s="23" t="s">
        <v>504</v>
      </c>
      <c r="AM1" s="22" t="s">
        <v>562</v>
      </c>
      <c r="AN1" s="22" t="s">
        <v>435</v>
      </c>
      <c r="AO1" s="22" t="s">
        <v>563</v>
      </c>
      <c r="AP1" s="22" t="s">
        <v>564</v>
      </c>
      <c r="AQ1" s="22" t="s">
        <v>565</v>
      </c>
      <c r="AR1" s="22" t="s">
        <v>566</v>
      </c>
      <c r="AS1" s="22" t="s">
        <v>556</v>
      </c>
      <c r="AT1" s="22" t="s">
        <v>558</v>
      </c>
      <c r="AU1" s="22" t="s">
        <v>559</v>
      </c>
      <c r="AV1" s="22" t="s">
        <v>560</v>
      </c>
      <c r="AW1" s="22" t="s">
        <v>561</v>
      </c>
      <c r="AX1" s="22" t="s">
        <v>436</v>
      </c>
      <c r="AY1" s="22" t="s">
        <v>567</v>
      </c>
      <c r="AZ1" s="22" t="s">
        <v>568</v>
      </c>
      <c r="BA1" s="22" t="s">
        <v>569</v>
      </c>
      <c r="BB1" s="22" t="s">
        <v>570</v>
      </c>
      <c r="BC1" s="22" t="s">
        <v>557</v>
      </c>
      <c r="BD1" s="22" t="s">
        <v>571</v>
      </c>
      <c r="BE1" s="22" t="s">
        <v>572</v>
      </c>
      <c r="BF1" s="22" t="s">
        <v>573</v>
      </c>
      <c r="BG1" s="22" t="s">
        <v>351</v>
      </c>
      <c r="BH1" s="22" t="s">
        <v>574</v>
      </c>
      <c r="BI1" s="22" t="s">
        <v>575</v>
      </c>
      <c r="BJ1" s="22" t="s">
        <v>576</v>
      </c>
      <c r="BK1" s="22" t="s">
        <v>577</v>
      </c>
      <c r="BL1" s="22" t="s">
        <v>352</v>
      </c>
      <c r="BM1" s="22" t="s">
        <v>578</v>
      </c>
      <c r="BN1" s="22" t="s">
        <v>579</v>
      </c>
      <c r="BO1" s="22" t="s">
        <v>580</v>
      </c>
      <c r="BP1" s="22" t="s">
        <v>581</v>
      </c>
      <c r="BQ1" s="24" t="s">
        <v>138</v>
      </c>
      <c r="BR1" s="22" t="s">
        <v>582</v>
      </c>
      <c r="BS1" s="22" t="s">
        <v>583</v>
      </c>
      <c r="BT1" s="22" t="s">
        <v>584</v>
      </c>
      <c r="BU1" s="22" t="s">
        <v>585</v>
      </c>
      <c r="BV1" s="24" t="s">
        <v>139</v>
      </c>
      <c r="BW1" s="22" t="s">
        <v>586</v>
      </c>
      <c r="BX1" s="22" t="s">
        <v>587</v>
      </c>
      <c r="BY1" s="22" t="s">
        <v>588</v>
      </c>
      <c r="BZ1" s="22" t="s">
        <v>589</v>
      </c>
      <c r="CA1" s="24" t="s">
        <v>140</v>
      </c>
      <c r="CB1" s="22" t="s">
        <v>590</v>
      </c>
      <c r="CC1" s="22" t="s">
        <v>591</v>
      </c>
      <c r="CD1" s="22" t="s">
        <v>592</v>
      </c>
      <c r="CE1" s="22" t="s">
        <v>593</v>
      </c>
      <c r="CF1" s="24" t="s">
        <v>141</v>
      </c>
      <c r="CG1" s="22" t="s">
        <v>594</v>
      </c>
      <c r="CH1" s="22" t="s">
        <v>595</v>
      </c>
      <c r="CI1" s="22" t="s">
        <v>596</v>
      </c>
      <c r="CJ1" s="22" t="s">
        <v>597</v>
      </c>
      <c r="CK1" s="24" t="s">
        <v>142</v>
      </c>
      <c r="CL1" s="22" t="s">
        <v>598</v>
      </c>
      <c r="CM1" s="22" t="s">
        <v>599</v>
      </c>
      <c r="CN1" s="22" t="s">
        <v>600</v>
      </c>
      <c r="CO1" s="22" t="s">
        <v>601</v>
      </c>
      <c r="CP1" s="22" t="s">
        <v>604</v>
      </c>
      <c r="CQ1" s="23" t="s">
        <v>605</v>
      </c>
      <c r="CR1" s="22" t="s">
        <v>383</v>
      </c>
      <c r="CS1" s="23" t="s">
        <v>606</v>
      </c>
      <c r="CT1" s="23" t="s">
        <v>607</v>
      </c>
      <c r="CU1" s="22" t="s">
        <v>608</v>
      </c>
      <c r="CV1" s="22" t="s">
        <v>609</v>
      </c>
      <c r="CW1" s="22" t="s">
        <v>610</v>
      </c>
      <c r="CX1" s="22" t="s">
        <v>611</v>
      </c>
      <c r="CY1" s="24" t="s">
        <v>612</v>
      </c>
      <c r="CZ1" s="24" t="s">
        <v>613</v>
      </c>
      <c r="DA1" s="22" t="s">
        <v>614</v>
      </c>
      <c r="DB1" s="23" t="s">
        <v>615</v>
      </c>
      <c r="DC1" s="22" t="s">
        <v>384</v>
      </c>
      <c r="DD1" s="23" t="s">
        <v>616</v>
      </c>
      <c r="DE1" s="23" t="s">
        <v>617</v>
      </c>
      <c r="DF1" s="22" t="s">
        <v>618</v>
      </c>
      <c r="DG1" s="22" t="s">
        <v>619</v>
      </c>
      <c r="DH1" s="22" t="s">
        <v>620</v>
      </c>
      <c r="DI1" s="22" t="s">
        <v>621</v>
      </c>
      <c r="DJ1" s="24" t="s">
        <v>622</v>
      </c>
      <c r="DK1" s="24" t="s">
        <v>623</v>
      </c>
      <c r="DL1" s="22" t="s">
        <v>624</v>
      </c>
      <c r="DM1" s="23" t="s">
        <v>625</v>
      </c>
      <c r="DN1" s="22" t="s">
        <v>385</v>
      </c>
      <c r="DO1" s="23" t="s">
        <v>626</v>
      </c>
      <c r="DP1" s="23" t="s">
        <v>627</v>
      </c>
      <c r="DQ1" s="22" t="s">
        <v>628</v>
      </c>
      <c r="DR1" s="22" t="s">
        <v>629</v>
      </c>
      <c r="DS1" s="22" t="s">
        <v>630</v>
      </c>
      <c r="DT1" s="22" t="s">
        <v>631</v>
      </c>
      <c r="DU1" s="24" t="s">
        <v>632</v>
      </c>
      <c r="DV1" s="24" t="s">
        <v>633</v>
      </c>
      <c r="DW1" s="22" t="s">
        <v>635</v>
      </c>
      <c r="DX1" s="23" t="s">
        <v>636</v>
      </c>
      <c r="DY1" s="22" t="s">
        <v>386</v>
      </c>
      <c r="DZ1" s="23" t="s">
        <v>637</v>
      </c>
      <c r="EA1" s="23" t="s">
        <v>638</v>
      </c>
      <c r="EB1" s="22" t="s">
        <v>639</v>
      </c>
      <c r="EC1" s="22" t="s">
        <v>640</v>
      </c>
      <c r="ED1" s="22" t="s">
        <v>641</v>
      </c>
      <c r="EE1" s="22" t="s">
        <v>642</v>
      </c>
      <c r="EF1" s="24" t="s">
        <v>643</v>
      </c>
      <c r="EG1" s="24" t="s">
        <v>644</v>
      </c>
      <c r="EH1" s="22" t="s">
        <v>645</v>
      </c>
      <c r="EI1" s="23" t="s">
        <v>646</v>
      </c>
      <c r="EJ1" s="22" t="s">
        <v>387</v>
      </c>
      <c r="EK1" s="23" t="s">
        <v>647</v>
      </c>
      <c r="EL1" s="23" t="s">
        <v>648</v>
      </c>
      <c r="EM1" s="22" t="s">
        <v>649</v>
      </c>
      <c r="EN1" s="22" t="s">
        <v>650</v>
      </c>
      <c r="EO1" s="22" t="s">
        <v>651</v>
      </c>
      <c r="EP1" s="22" t="s">
        <v>652</v>
      </c>
      <c r="EQ1" s="24" t="s">
        <v>653</v>
      </c>
      <c r="ER1" s="24" t="s">
        <v>654</v>
      </c>
      <c r="ES1" s="22" t="s">
        <v>655</v>
      </c>
      <c r="ET1" s="23" t="s">
        <v>656</v>
      </c>
      <c r="EU1" s="22" t="s">
        <v>388</v>
      </c>
      <c r="EV1" s="23" t="s">
        <v>657</v>
      </c>
      <c r="EW1" s="23" t="s">
        <v>658</v>
      </c>
      <c r="EX1" s="22" t="s">
        <v>659</v>
      </c>
      <c r="EY1" s="22" t="s">
        <v>660</v>
      </c>
      <c r="EZ1" s="22" t="s">
        <v>661</v>
      </c>
      <c r="FA1" s="22" t="s">
        <v>662</v>
      </c>
      <c r="FB1" s="24" t="s">
        <v>663</v>
      </c>
      <c r="FC1" s="24" t="s">
        <v>664</v>
      </c>
      <c r="FD1" s="22" t="s">
        <v>665</v>
      </c>
      <c r="FE1" s="23" t="s">
        <v>666</v>
      </c>
      <c r="FF1" s="22" t="s">
        <v>389</v>
      </c>
      <c r="FG1" s="23" t="s">
        <v>667</v>
      </c>
      <c r="FH1" s="23" t="s">
        <v>668</v>
      </c>
      <c r="FI1" s="22" t="s">
        <v>669</v>
      </c>
      <c r="FJ1" s="22" t="s">
        <v>670</v>
      </c>
      <c r="FK1" s="22" t="s">
        <v>671</v>
      </c>
      <c r="FL1" s="22" t="s">
        <v>672</v>
      </c>
      <c r="FM1" s="24" t="s">
        <v>673</v>
      </c>
      <c r="FN1" s="24" t="s">
        <v>674</v>
      </c>
      <c r="FO1" s="22" t="s">
        <v>675</v>
      </c>
      <c r="FP1" s="23" t="s">
        <v>676</v>
      </c>
      <c r="FQ1" s="22" t="s">
        <v>390</v>
      </c>
      <c r="FR1" s="23" t="s">
        <v>677</v>
      </c>
      <c r="FS1" s="23" t="s">
        <v>678</v>
      </c>
      <c r="FT1" s="22" t="s">
        <v>679</v>
      </c>
      <c r="FU1" s="22" t="s">
        <v>680</v>
      </c>
      <c r="FV1" s="22" t="s">
        <v>681</v>
      </c>
      <c r="FW1" s="22" t="s">
        <v>682</v>
      </c>
      <c r="FX1" s="24" t="s">
        <v>683</v>
      </c>
      <c r="FY1" s="24" t="s">
        <v>684</v>
      </c>
      <c r="FZ1" s="22" t="s">
        <v>685</v>
      </c>
      <c r="GA1" s="23" t="s">
        <v>686</v>
      </c>
      <c r="GB1" s="22" t="s">
        <v>391</v>
      </c>
      <c r="GC1" s="23" t="s">
        <v>687</v>
      </c>
      <c r="GD1" s="23" t="s">
        <v>688</v>
      </c>
      <c r="GE1" s="22" t="s">
        <v>689</v>
      </c>
      <c r="GF1" s="22" t="s">
        <v>690</v>
      </c>
      <c r="GG1" s="22" t="s">
        <v>691</v>
      </c>
      <c r="GH1" s="22" t="s">
        <v>692</v>
      </c>
      <c r="GI1" s="24" t="s">
        <v>693</v>
      </c>
      <c r="GJ1" s="24" t="s">
        <v>694</v>
      </c>
      <c r="GK1" s="22" t="s">
        <v>695</v>
      </c>
      <c r="GL1" s="23" t="s">
        <v>696</v>
      </c>
      <c r="GM1" s="22" t="s">
        <v>392</v>
      </c>
      <c r="GN1" s="23" t="s">
        <v>697</v>
      </c>
      <c r="GO1" s="23" t="s">
        <v>698</v>
      </c>
      <c r="GP1" s="22" t="s">
        <v>699</v>
      </c>
      <c r="GQ1" s="22" t="s">
        <v>700</v>
      </c>
      <c r="GR1" s="22" t="s">
        <v>701</v>
      </c>
      <c r="GS1" s="22" t="s">
        <v>702</v>
      </c>
      <c r="GT1" s="24" t="s">
        <v>703</v>
      </c>
      <c r="GU1" s="24" t="s">
        <v>704</v>
      </c>
      <c r="GV1" s="25" t="s">
        <v>377</v>
      </c>
      <c r="GW1" s="26" t="s">
        <v>705</v>
      </c>
      <c r="GX1" s="25" t="s">
        <v>706</v>
      </c>
      <c r="GY1" s="26" t="s">
        <v>707</v>
      </c>
      <c r="GZ1" s="22" t="s">
        <v>708</v>
      </c>
      <c r="HA1" s="25" t="s">
        <v>378</v>
      </c>
      <c r="HB1" s="26" t="s">
        <v>709</v>
      </c>
      <c r="HC1" s="25" t="s">
        <v>710</v>
      </c>
      <c r="HD1" s="26" t="s">
        <v>711</v>
      </c>
      <c r="HE1" s="22" t="s">
        <v>712</v>
      </c>
      <c r="HF1" s="25" t="s">
        <v>379</v>
      </c>
      <c r="HG1" s="26" t="s">
        <v>713</v>
      </c>
      <c r="HH1" s="25" t="s">
        <v>714</v>
      </c>
      <c r="HI1" s="26" t="s">
        <v>715</v>
      </c>
      <c r="HJ1" s="22" t="s">
        <v>716</v>
      </c>
      <c r="HK1" s="25" t="s">
        <v>380</v>
      </c>
      <c r="HL1" s="26" t="s">
        <v>717</v>
      </c>
      <c r="HM1" s="25" t="s">
        <v>718</v>
      </c>
      <c r="HN1" s="26" t="s">
        <v>719</v>
      </c>
      <c r="HO1" s="22" t="s">
        <v>720</v>
      </c>
      <c r="HP1" s="25" t="s">
        <v>381</v>
      </c>
      <c r="HQ1" s="26" t="s">
        <v>721</v>
      </c>
      <c r="HR1" s="25" t="s">
        <v>722</v>
      </c>
      <c r="HS1" s="26" t="s">
        <v>723</v>
      </c>
      <c r="HT1" s="22" t="s">
        <v>724</v>
      </c>
      <c r="HU1" s="23" t="s">
        <v>725</v>
      </c>
      <c r="HV1" s="23" t="s">
        <v>726</v>
      </c>
      <c r="HW1" s="23" t="s">
        <v>727</v>
      </c>
      <c r="HX1" s="28" t="s">
        <v>549</v>
      </c>
      <c r="HY1" s="28" t="s">
        <v>728</v>
      </c>
      <c r="HZ1" s="23" t="s">
        <v>729</v>
      </c>
      <c r="IA1" s="23" t="s">
        <v>730</v>
      </c>
      <c r="IB1" s="23" t="s">
        <v>731</v>
      </c>
      <c r="IC1" s="23" t="s">
        <v>732</v>
      </c>
      <c r="ID1" s="23" t="s">
        <v>733</v>
      </c>
      <c r="IE1" s="23" t="s">
        <v>734</v>
      </c>
      <c r="IF1" s="28" t="s">
        <v>550</v>
      </c>
      <c r="IG1" s="28" t="s">
        <v>735</v>
      </c>
      <c r="IH1" s="23" t="s">
        <v>736</v>
      </c>
      <c r="II1" s="23" t="s">
        <v>737</v>
      </c>
      <c r="IJ1" s="23" t="s">
        <v>738</v>
      </c>
      <c r="IK1" s="23" t="s">
        <v>739</v>
      </c>
      <c r="IL1" s="23" t="s">
        <v>740</v>
      </c>
      <c r="IM1" s="23" t="s">
        <v>741</v>
      </c>
      <c r="IN1" s="28" t="s">
        <v>551</v>
      </c>
      <c r="IO1" s="28" t="s">
        <v>742</v>
      </c>
      <c r="IP1" s="23" t="s">
        <v>743</v>
      </c>
      <c r="IQ1" s="23" t="s">
        <v>744</v>
      </c>
      <c r="IR1" s="23" t="s">
        <v>745</v>
      </c>
      <c r="IS1" s="29" t="s">
        <v>746</v>
      </c>
      <c r="IT1" s="29" t="s">
        <v>602</v>
      </c>
      <c r="IU1" s="29" t="s">
        <v>747</v>
      </c>
      <c r="IV1" s="29" t="s">
        <v>603</v>
      </c>
    </row>
    <row r="2" spans="1:256" ht="15" customHeight="1">
      <c r="A2" s="27">
        <f>nome</f>
        <v>0</v>
      </c>
      <c r="B2" s="27">
        <f>cognome</f>
        <v>0</v>
      </c>
      <c r="C2" s="27">
        <f>sesso</f>
        <v>0</v>
      </c>
      <c r="D2" s="27">
        <f>stato_nascita</f>
        <v>0</v>
      </c>
      <c r="E2" s="27">
        <f>comune_nascita</f>
        <v>0</v>
      </c>
      <c r="F2" s="27">
        <f>provincia_nascita</f>
        <v>0</v>
      </c>
      <c r="G2" s="27">
        <f>data_nascita</f>
        <v>0</v>
      </c>
      <c r="H2" s="27">
        <f>indirizzo_residenza</f>
        <v>0</v>
      </c>
      <c r="I2" s="27">
        <f>cap_residenza</f>
        <v>0</v>
      </c>
      <c r="J2" s="27">
        <f>comune_residenza</f>
        <v>0</v>
      </c>
      <c r="K2" s="27">
        <f>provincia_residenza</f>
        <v>0</v>
      </c>
      <c r="L2" s="27">
        <f>indirizzo_domicilio</f>
        <v>0</v>
      </c>
      <c r="M2" s="27">
        <f>cap_domicilio</f>
        <v>0</v>
      </c>
      <c r="N2" s="27">
        <f>comune_domicilio</f>
        <v>0</v>
      </c>
      <c r="O2" s="27">
        <f>provincia_domicilio</f>
        <v>0</v>
      </c>
      <c r="P2" s="27">
        <f>codice_fiscale</f>
        <v>0</v>
      </c>
      <c r="Q2" s="27">
        <f>partita_iva</f>
        <v>0</v>
      </c>
      <c r="R2" s="27">
        <f>intestatario_partita_iva</f>
        <v>0</v>
      </c>
      <c r="S2" s="27">
        <f>telefono</f>
        <v>0</v>
      </c>
      <c r="T2" s="27">
        <f>cellulare</f>
        <v>0</v>
      </c>
      <c r="U2" s="27">
        <f>fax</f>
        <v>0</v>
      </c>
      <c r="V2" s="27">
        <f>email</f>
        <v>0</v>
      </c>
      <c r="W2" s="27">
        <f>pec</f>
        <v>0</v>
      </c>
      <c r="X2" s="27">
        <f>lingua_madre</f>
        <v>0</v>
      </c>
      <c r="Y2" s="27">
        <f>lingua1</f>
        <v>0</v>
      </c>
      <c r="Z2" s="27">
        <f>lingua1_livello</f>
        <v>0</v>
      </c>
      <c r="AA2" s="27">
        <f>lingua2</f>
        <v>0</v>
      </c>
      <c r="AB2" s="27">
        <f>lingua2_livello</f>
        <v>0</v>
      </c>
      <c r="AC2" s="27">
        <f>lingua3</f>
        <v>0</v>
      </c>
      <c r="AD2" s="27">
        <f>lingua3_livello</f>
        <v>0</v>
      </c>
      <c r="AE2" s="27">
        <f>spec_principale</f>
        <v>0</v>
      </c>
      <c r="AF2" s="27">
        <f>ads1_principale</f>
        <v>0</v>
      </c>
      <c r="AG2" s="27">
        <f>ads1_secondaria</f>
        <v>0</v>
      </c>
      <c r="AH2" s="27">
        <f>ads1_terziaria</f>
        <v>0</v>
      </c>
      <c r="AI2" s="27">
        <f>spec_secondaria</f>
        <v>0</v>
      </c>
      <c r="AJ2" s="27">
        <f>ads2_principale</f>
        <v>0</v>
      </c>
      <c r="AK2" s="27">
        <f>ads2_secondaria</f>
        <v>0</v>
      </c>
      <c r="AL2" s="27">
        <f>ads2_terziaria</f>
        <v>0</v>
      </c>
      <c r="AM2" s="27">
        <f>l1_tipo</f>
        <v>0</v>
      </c>
      <c r="AN2" s="27">
        <f>l1_tema</f>
        <v>0</v>
      </c>
      <c r="AO2" s="27">
        <f>l1_anno</f>
        <v>0</v>
      </c>
      <c r="AP2" s="27">
        <f>l1_presso</f>
        <v>0</v>
      </c>
      <c r="AQ2" s="27">
        <f>l1_titolo</f>
        <v>0</v>
      </c>
      <c r="AR2" s="27">
        <f>l1_voto</f>
        <v>0</v>
      </c>
      <c r="AS2" s="27">
        <f>l11_tema</f>
        <v>0</v>
      </c>
      <c r="AT2" s="27">
        <f>l11_anno</f>
        <v>0</v>
      </c>
      <c r="AU2" s="27">
        <f>l11_presso</f>
        <v>0</v>
      </c>
      <c r="AV2" s="27">
        <f>l11_titolo</f>
        <v>0</v>
      </c>
      <c r="AW2" s="27">
        <f>l2_tipo</f>
        <v>0</v>
      </c>
      <c r="AX2" s="27">
        <f>l2_tema</f>
        <v>0</v>
      </c>
      <c r="AY2" s="27">
        <f>l2_anno</f>
        <v>0</v>
      </c>
      <c r="AZ2" s="27">
        <f>l2_presso</f>
        <v>0</v>
      </c>
      <c r="BA2" s="27">
        <f>l2_titolo</f>
        <v>0</v>
      </c>
      <c r="BB2" s="27">
        <f>l2_voto</f>
        <v>0</v>
      </c>
      <c r="BC2" s="27">
        <f>l21_tema</f>
        <v>0</v>
      </c>
      <c r="BD2" s="27">
        <f>l21_anno</f>
        <v>0</v>
      </c>
      <c r="BE2" s="27">
        <f>l21_presso</f>
        <v>0</v>
      </c>
      <c r="BF2" s="27">
        <f>l21_titolo</f>
        <v>0</v>
      </c>
      <c r="BG2" s="27">
        <f>dot_tema</f>
        <v>0</v>
      </c>
      <c r="BH2" s="27">
        <f>dot_anno</f>
        <v>0</v>
      </c>
      <c r="BI2" s="27">
        <f>dot_presso</f>
        <v>0</v>
      </c>
      <c r="BJ2" s="27">
        <f>dot_titolo</f>
        <v>0</v>
      </c>
      <c r="BK2" s="27">
        <f>dot_voto</f>
        <v>0</v>
      </c>
      <c r="BL2" s="27">
        <f>m2l_tema</f>
        <v>0</v>
      </c>
      <c r="BM2" s="27">
        <f>m2l_anno</f>
        <v>0</v>
      </c>
      <c r="BN2" s="27">
        <f>m2l_presso</f>
        <v>0</v>
      </c>
      <c r="BO2" s="27">
        <f>m2l_titolo</f>
        <v>0</v>
      </c>
      <c r="BP2" s="27">
        <f>m2l_voto</f>
        <v>0</v>
      </c>
      <c r="BQ2" s="27">
        <f>cs1_tema</f>
        <v>0</v>
      </c>
      <c r="BR2" s="27">
        <f>cs1_anno</f>
        <v>0</v>
      </c>
      <c r="BS2" s="27">
        <f>cs1_presso</f>
        <v>0</v>
      </c>
      <c r="BT2" s="27">
        <f>cs1_durata</f>
        <v>0</v>
      </c>
      <c r="BU2" s="27">
        <f>cs1_certif</f>
        <v>0</v>
      </c>
      <c r="BV2" s="27">
        <f>cs2_tema</f>
        <v>0</v>
      </c>
      <c r="BW2" s="27">
        <f>cs2_anno</f>
        <v>0</v>
      </c>
      <c r="BX2" s="27">
        <f>cs2_presso</f>
        <v>0</v>
      </c>
      <c r="BY2" s="27">
        <f>cs2_durata</f>
        <v>0</v>
      </c>
      <c r="BZ2" s="27">
        <f>cs2_certif</f>
        <v>0</v>
      </c>
      <c r="CA2" s="27">
        <f>cs3_tema</f>
        <v>0</v>
      </c>
      <c r="CB2" s="27">
        <f>cs3_anno</f>
        <v>0</v>
      </c>
      <c r="CC2" s="27">
        <f>cs3_presso</f>
        <v>0</v>
      </c>
      <c r="CD2" s="27">
        <f>cs3_durata</f>
        <v>0</v>
      </c>
      <c r="CE2" s="27">
        <f>cs3_certif</f>
        <v>0</v>
      </c>
      <c r="CF2" s="27">
        <f>cs4_tema</f>
        <v>0</v>
      </c>
      <c r="CG2" s="27">
        <f>cs4_anno</f>
        <v>0</v>
      </c>
      <c r="CH2" s="27">
        <f>cs4_presso</f>
        <v>0</v>
      </c>
      <c r="CI2" s="27">
        <f>cs4_durata</f>
        <v>0</v>
      </c>
      <c r="CJ2" s="27">
        <f>cs4_certif</f>
        <v>0</v>
      </c>
      <c r="CK2" s="27">
        <f>cs5_tema</f>
        <v>0</v>
      </c>
      <c r="CL2" s="27">
        <f>cs5_anno</f>
        <v>0</v>
      </c>
      <c r="CM2" s="27">
        <f>cs5_presso</f>
        <v>0</v>
      </c>
      <c r="CN2" s="27">
        <f>cs5_durata</f>
        <v>0</v>
      </c>
      <c r="CO2" s="27">
        <f>cs5_certif</f>
        <v>0</v>
      </c>
      <c r="CP2" s="27">
        <f>ep1_inizio</f>
        <v>0</v>
      </c>
      <c r="CQ2" s="27">
        <f>ep1_fine</f>
        <v>0</v>
      </c>
      <c r="CR2" s="27">
        <f>ep1_denominazione</f>
        <v>0</v>
      </c>
      <c r="CS2" s="27">
        <f>ep1_comune</f>
        <v>0</v>
      </c>
      <c r="CT2" s="27">
        <f>ep1_provincia</f>
        <v>0</v>
      </c>
      <c r="CU2" s="27">
        <f>ep1_dimensione</f>
        <v>0</v>
      </c>
      <c r="CV2" s="27">
        <f>ep1_settore</f>
        <v>0</v>
      </c>
      <c r="CW2" s="27">
        <f>ep1_ambito</f>
        <v>0</v>
      </c>
      <c r="CX2" s="27">
        <f>ep1_rife</f>
        <v>0</v>
      </c>
      <c r="CY2" s="27">
        <f>ep1_attivita</f>
        <v>0</v>
      </c>
      <c r="CZ2" s="27">
        <f>ep1_resp</f>
        <v>0</v>
      </c>
      <c r="DA2" s="27">
        <f>ep2_inizio</f>
        <v>0</v>
      </c>
      <c r="DB2" s="27">
        <f>ep2_fine</f>
        <v>0</v>
      </c>
      <c r="DC2" s="27">
        <f>ep2_denominazione</f>
        <v>0</v>
      </c>
      <c r="DD2" s="27">
        <f>ep2_comune</f>
        <v>0</v>
      </c>
      <c r="DE2" s="27">
        <f>ep2_provincia</f>
        <v>0</v>
      </c>
      <c r="DF2" s="27">
        <f>ep2_dimensione</f>
        <v>0</v>
      </c>
      <c r="DG2" s="27">
        <f>ep2_settore</f>
        <v>0</v>
      </c>
      <c r="DH2" s="27">
        <f>ep2_ambito</f>
        <v>0</v>
      </c>
      <c r="DI2" s="27">
        <f>ep2_rife</f>
        <v>0</v>
      </c>
      <c r="DJ2" s="27">
        <f>ep2_attivita</f>
        <v>0</v>
      </c>
      <c r="DK2" s="27">
        <f>ep2_resp</f>
        <v>0</v>
      </c>
      <c r="DL2" s="27">
        <f>ep3_inizio</f>
        <v>0</v>
      </c>
      <c r="DM2" s="27">
        <f>ep3_fine</f>
        <v>0</v>
      </c>
      <c r="DN2" s="27">
        <f>ep3_denominazione</f>
        <v>0</v>
      </c>
      <c r="DO2" s="27">
        <f>ep3_comune</f>
        <v>0</v>
      </c>
      <c r="DP2" s="27">
        <f>ep3_provincia</f>
        <v>0</v>
      </c>
      <c r="DQ2" s="27">
        <f>ep3_dimensione</f>
        <v>0</v>
      </c>
      <c r="DR2" s="27">
        <f>ep3_settore</f>
        <v>0</v>
      </c>
      <c r="DS2" s="27">
        <f>ep3_ambito</f>
        <v>0</v>
      </c>
      <c r="DT2" s="27">
        <f>ep3_rife</f>
        <v>0</v>
      </c>
      <c r="DU2" s="27">
        <f>ep3_attivita</f>
        <v>0</v>
      </c>
      <c r="DV2" s="27">
        <f>ep3_resp</f>
        <v>0</v>
      </c>
      <c r="DW2" s="27">
        <f>ep4_inizio</f>
        <v>0</v>
      </c>
      <c r="DX2" s="27">
        <f>ep4_fine</f>
        <v>0</v>
      </c>
      <c r="DY2" s="27">
        <f>ep4_denominazione</f>
        <v>0</v>
      </c>
      <c r="DZ2" s="27">
        <f>ep4_comune</f>
        <v>0</v>
      </c>
      <c r="EA2" s="27">
        <f>ep4_provincia</f>
        <v>0</v>
      </c>
      <c r="EB2" s="27">
        <f>ep4_dimensione</f>
        <v>0</v>
      </c>
      <c r="EC2" s="27">
        <f>ep4_settore</f>
        <v>0</v>
      </c>
      <c r="ED2" s="27">
        <f>ep4_ambito</f>
        <v>0</v>
      </c>
      <c r="EE2" s="27">
        <f>ep4_rife</f>
        <v>0</v>
      </c>
      <c r="EF2" s="27">
        <f>ep4_attivita</f>
        <v>0</v>
      </c>
      <c r="EG2" s="27">
        <f>ep4_resp</f>
        <v>0</v>
      </c>
      <c r="EH2" s="27">
        <f>ep5_inizio</f>
        <v>0</v>
      </c>
      <c r="EI2" s="27">
        <f>ep5_fine</f>
        <v>0</v>
      </c>
      <c r="EJ2" s="27">
        <f>ep5_denominazione</f>
        <v>0</v>
      </c>
      <c r="EK2" s="27">
        <f>ep5_comune</f>
        <v>0</v>
      </c>
      <c r="EL2" s="27">
        <f>ep5_provincia</f>
        <v>0</v>
      </c>
      <c r="EM2" s="27">
        <f>ep5_dimensione</f>
        <v>0</v>
      </c>
      <c r="EN2" s="27">
        <f>ep5_settore</f>
        <v>0</v>
      </c>
      <c r="EO2" s="27">
        <f>ep5_ambito</f>
        <v>0</v>
      </c>
      <c r="EP2" s="27">
        <f>ep5_rife</f>
        <v>0</v>
      </c>
      <c r="EQ2" s="27">
        <f>ep5_attivita</f>
        <v>0</v>
      </c>
      <c r="ER2" s="27">
        <f>ep5_resp</f>
        <v>0</v>
      </c>
      <c r="ES2" s="27">
        <f>ep6_inizio</f>
        <v>0</v>
      </c>
      <c r="ET2" s="27">
        <f>ep6_fine</f>
        <v>0</v>
      </c>
      <c r="EU2" s="27">
        <f>ep6_denominazione</f>
        <v>0</v>
      </c>
      <c r="EV2" s="27">
        <f>ep6_comune</f>
        <v>0</v>
      </c>
      <c r="EW2" s="27">
        <f>ep6_provincia</f>
        <v>0</v>
      </c>
      <c r="EX2" s="27">
        <f>ep6_dimensione</f>
        <v>0</v>
      </c>
      <c r="EY2" s="27">
        <f>ep6_settore</f>
        <v>0</v>
      </c>
      <c r="EZ2" s="27">
        <f>ep6_ambito</f>
        <v>0</v>
      </c>
      <c r="FA2" s="27">
        <f>ep6_rife</f>
        <v>0</v>
      </c>
      <c r="FB2" s="27">
        <f>ep6_attivita</f>
        <v>0</v>
      </c>
      <c r="FC2" s="27">
        <f>ep6_resp</f>
        <v>0</v>
      </c>
      <c r="FD2" s="27">
        <f>ep7_inizio</f>
        <v>0</v>
      </c>
      <c r="FE2" s="27">
        <f>ep7_fine</f>
        <v>0</v>
      </c>
      <c r="FF2" s="27">
        <f>ep7_denominazione</f>
        <v>0</v>
      </c>
      <c r="FG2" s="27">
        <f>ep7_comune</f>
        <v>0</v>
      </c>
      <c r="FH2" s="27">
        <f>ep7_provincia</f>
        <v>0</v>
      </c>
      <c r="FI2" s="27">
        <f>ep7_dimensione</f>
        <v>0</v>
      </c>
      <c r="FJ2" s="27">
        <f>ep7_settore</f>
        <v>0</v>
      </c>
      <c r="FK2" s="27">
        <f>ep7_ambito</f>
        <v>0</v>
      </c>
      <c r="FL2" s="27">
        <f>ep7_rife</f>
        <v>0</v>
      </c>
      <c r="FM2" s="27">
        <f>ep7_attivita</f>
        <v>0</v>
      </c>
      <c r="FN2" s="27">
        <f>ep7_resp</f>
        <v>0</v>
      </c>
      <c r="FO2" s="27">
        <f>ep8_inizio</f>
        <v>0</v>
      </c>
      <c r="FP2" s="27">
        <f>ep8_fine</f>
        <v>0</v>
      </c>
      <c r="FQ2" s="27">
        <f>ep8_denominazione</f>
        <v>0</v>
      </c>
      <c r="FR2" s="27">
        <f>ep8_comune</f>
        <v>0</v>
      </c>
      <c r="FS2" s="27">
        <f>ep8_provincia</f>
        <v>0</v>
      </c>
      <c r="FT2" s="27">
        <f>ep8_dimensione</f>
        <v>0</v>
      </c>
      <c r="FU2" s="27">
        <f>ep8_settore</f>
        <v>0</v>
      </c>
      <c r="FV2" s="27">
        <f>ep8_ambito</f>
        <v>0</v>
      </c>
      <c r="FW2" s="27">
        <f>ep8_rife</f>
        <v>0</v>
      </c>
      <c r="FX2" s="27">
        <f>ep8_attivita</f>
        <v>0</v>
      </c>
      <c r="FY2" s="27">
        <f>ep8_resp</f>
        <v>0</v>
      </c>
      <c r="FZ2" s="27">
        <f>ep9_inizio</f>
        <v>0</v>
      </c>
      <c r="GA2" s="27">
        <f>ep9_fine</f>
        <v>0</v>
      </c>
      <c r="GB2" s="27">
        <f>ep9_denominazione</f>
        <v>0</v>
      </c>
      <c r="GC2" s="27">
        <f>ep9_comune</f>
        <v>0</v>
      </c>
      <c r="GD2" s="27">
        <f>ep9_provincia</f>
        <v>0</v>
      </c>
      <c r="GE2" s="27">
        <f>ep9_dimensione</f>
        <v>0</v>
      </c>
      <c r="GF2" s="27">
        <f>ep9_settore</f>
        <v>0</v>
      </c>
      <c r="GG2" s="27">
        <f>ep9_ambito</f>
        <v>0</v>
      </c>
      <c r="GH2" s="27">
        <f>ep9_rife</f>
        <v>0</v>
      </c>
      <c r="GI2" s="27">
        <f>ep9_attivita</f>
        <v>0</v>
      </c>
      <c r="GJ2" s="27">
        <f>ep9_resp</f>
        <v>0</v>
      </c>
      <c r="GK2" s="27">
        <f>ep10_inizio</f>
        <v>0</v>
      </c>
      <c r="GL2" s="27">
        <f>ep10_fine</f>
        <v>0</v>
      </c>
      <c r="GM2" s="27">
        <f>ep10_denominazione</f>
        <v>0</v>
      </c>
      <c r="GN2" s="27">
        <f>ep10_comune</f>
        <v>0</v>
      </c>
      <c r="GO2" s="27">
        <f>ep10_provincia</f>
        <v>0</v>
      </c>
      <c r="GP2" s="27">
        <f>ep10_dimensione</f>
        <v>0</v>
      </c>
      <c r="GQ2" s="27">
        <f>ep10_settore</f>
        <v>0</v>
      </c>
      <c r="GR2" s="27">
        <f>ep10_ambito</f>
        <v>0</v>
      </c>
      <c r="GS2" s="27">
        <f>ep10_rife</f>
        <v>0</v>
      </c>
      <c r="GT2" s="27">
        <f>ep10_attivita</f>
        <v>0</v>
      </c>
      <c r="GU2" s="27">
        <f>ep10_resp</f>
        <v>0</v>
      </c>
      <c r="GV2" s="27">
        <f>pub1_titolo</f>
        <v>0</v>
      </c>
      <c r="GW2" s="27">
        <f>pub1_tipo</f>
        <v>0</v>
      </c>
      <c r="GX2" s="27">
        <f>pub1_rife</f>
        <v>0</v>
      </c>
      <c r="GY2" s="27">
        <f>pub1_anno</f>
        <v>0</v>
      </c>
      <c r="GZ2" s="27">
        <f>pub1_riferibile</f>
        <v>0</v>
      </c>
      <c r="HA2" s="27">
        <f>pub2_titolo</f>
        <v>0</v>
      </c>
      <c r="HB2" s="27">
        <f>pub2_tipo</f>
        <v>0</v>
      </c>
      <c r="HC2" s="27">
        <f>pub2_rife</f>
        <v>0</v>
      </c>
      <c r="HD2" s="27">
        <f>pub2_anno</f>
        <v>0</v>
      </c>
      <c r="HE2" s="27">
        <f>pub2_riferibile</f>
        <v>0</v>
      </c>
      <c r="HF2" s="27">
        <f>pub3_titolo</f>
        <v>0</v>
      </c>
      <c r="HG2" s="27">
        <f>pub3_tipo</f>
        <v>0</v>
      </c>
      <c r="HH2" s="27">
        <f>pub3_rife</f>
        <v>0</v>
      </c>
      <c r="HI2" s="27">
        <f>pub3_anno</f>
        <v>0</v>
      </c>
      <c r="HJ2" s="27">
        <f>pub3_riferibile</f>
        <v>0</v>
      </c>
      <c r="HK2" s="27">
        <f>pub4_titolo</f>
        <v>0</v>
      </c>
      <c r="HL2" s="27">
        <f>pub4_tipo</f>
        <v>0</v>
      </c>
      <c r="HM2" s="27">
        <f>pub4_rife</f>
        <v>0</v>
      </c>
      <c r="HN2" s="27">
        <f>pub4_anno</f>
        <v>0</v>
      </c>
      <c r="HO2" s="27">
        <f>pub4_riferibile</f>
        <v>0</v>
      </c>
      <c r="HP2" s="27">
        <f>pub5_titolo</f>
        <v>0</v>
      </c>
      <c r="HQ2" s="27">
        <f>pub5_tipo</f>
        <v>0</v>
      </c>
      <c r="HR2" s="27">
        <f>pub5_rife</f>
        <v>0</v>
      </c>
      <c r="HS2" s="27">
        <f>pub5_anno</f>
        <v>0</v>
      </c>
      <c r="HT2" s="27">
        <f>pub5_riferibile</f>
        <v>0</v>
      </c>
      <c r="HU2" s="27">
        <f>bando1_ente</f>
        <v>0</v>
      </c>
      <c r="HV2" s="27">
        <f>bando1_ambito</f>
        <v>0</v>
      </c>
      <c r="HW2" s="27">
        <f>bando1_tema</f>
        <v>0</v>
      </c>
      <c r="HX2" s="27">
        <f>bando1_misura</f>
        <v>0</v>
      </c>
      <c r="HY2" s="27">
        <f>bando1_descr</f>
        <v>0</v>
      </c>
      <c r="HZ2" s="27">
        <f>bando1_anno</f>
        <v>0</v>
      </c>
      <c r="IA2" s="27">
        <f>bando1_proj_val</f>
        <v>0</v>
      </c>
      <c r="IB2" s="27">
        <f>bando1_inv_medio</f>
        <v>0</v>
      </c>
      <c r="IC2" s="27">
        <f>bando2_ente</f>
        <v>0</v>
      </c>
      <c r="ID2" s="27">
        <f>bando2_ambito</f>
        <v>0</v>
      </c>
      <c r="IE2" s="27">
        <f>bando2_tema</f>
        <v>0</v>
      </c>
      <c r="IF2" s="27">
        <f>bando2_misura</f>
        <v>0</v>
      </c>
      <c r="IG2" s="27">
        <f>bando2_descr</f>
        <v>0</v>
      </c>
      <c r="IH2" s="27">
        <f>bando2_anno</f>
        <v>0</v>
      </c>
      <c r="II2" s="27">
        <f>bando2_proj_val</f>
        <v>0</v>
      </c>
      <c r="IJ2" s="27">
        <f>bando2_inv_medio</f>
        <v>0</v>
      </c>
      <c r="IK2" s="27">
        <f>bando3_ente</f>
        <v>0</v>
      </c>
      <c r="IL2" s="27">
        <f>bando3_ambito</f>
        <v>0</v>
      </c>
      <c r="IM2" s="27">
        <f>bando3_tema</f>
        <v>0</v>
      </c>
      <c r="IN2" s="27">
        <f>bando3_misura</f>
        <v>0</v>
      </c>
      <c r="IO2" s="27">
        <f>bando3_descr</f>
        <v>0</v>
      </c>
      <c r="IP2" s="27">
        <f>bando3_anno</f>
        <v>0</v>
      </c>
      <c r="IQ2" s="27">
        <f>bando3_proj_val</f>
        <v>0</v>
      </c>
      <c r="IR2" s="27">
        <f>bando3_inv_medio</f>
        <v>0</v>
      </c>
      <c r="IS2" s="27">
        <f>ads1_motivazioni_cs</f>
        <v>0</v>
      </c>
      <c r="IT2" s="27">
        <f>ads1_motivazioni_ep</f>
        <v>0</v>
      </c>
      <c r="IU2" s="27">
        <f>ads2_motivazioni_cs</f>
        <v>0</v>
      </c>
      <c r="IV2" s="27">
        <f>ads2_motivazioni_ep</f>
        <v>0</v>
      </c>
    </row>
  </sheetData>
  <sheetProtection password="E1E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7</vt:i4>
      </vt:variant>
      <vt:variant>
        <vt:lpstr>Intervalli denominati</vt:lpstr>
      </vt:variant>
      <vt:variant>
        <vt:i4>299</vt:i4>
      </vt:variant>
    </vt:vector>
  </HeadingPairs>
  <TitlesOfParts>
    <vt:vector size="306" baseType="lpstr">
      <vt:lpstr>ANAGRAFICA</vt:lpstr>
      <vt:lpstr>A. CURSUS STUDIORUM</vt:lpstr>
      <vt:lpstr>B. ESP. PROFESSIONALI</vt:lpstr>
      <vt:lpstr>C. ESP. VALUTAZIONE</vt:lpstr>
      <vt:lpstr>MOTIVAZIONI</vt:lpstr>
      <vt:lpstr>ELENCHI</vt:lpstr>
      <vt:lpstr>DATI</vt:lpstr>
      <vt:lpstr>ELENCHI!_Toc413678669</vt:lpstr>
      <vt:lpstr>ELENCHI!_Toc413678670</vt:lpstr>
      <vt:lpstr>ELENCHI!_Toc413678671</vt:lpstr>
      <vt:lpstr>ads1_motivazioni_cs</vt:lpstr>
      <vt:lpstr>ads1_motivazioni_ep</vt:lpstr>
      <vt:lpstr>ads1_principale</vt:lpstr>
      <vt:lpstr>ads1_secondaria</vt:lpstr>
      <vt:lpstr>ads1_terziaria</vt:lpstr>
      <vt:lpstr>ads2_motivazioni_cs</vt:lpstr>
      <vt:lpstr>ads2_motivazioni_ep</vt:lpstr>
      <vt:lpstr>ads2_principale</vt:lpstr>
      <vt:lpstr>ads2_secondaria</vt:lpstr>
      <vt:lpstr>ads2_terziaria</vt:lpstr>
      <vt:lpstr>AEROSPAZIO</vt:lpstr>
      <vt:lpstr>AGROALIMENTARE</vt:lpstr>
      <vt:lpstr>'A. CURSUS STUDIORUM'!Area_stampa</vt:lpstr>
      <vt:lpstr>ANAGRAFICA!Area_stampa</vt:lpstr>
      <vt:lpstr>'B. ESP. PROFESSIONALI'!Area_stampa</vt:lpstr>
      <vt:lpstr>'C. ESP. VALUTAZIONE'!Area_stampa</vt:lpstr>
      <vt:lpstr>MOTIVAZIONI!Area_stampa</vt:lpstr>
      <vt:lpstr>aree_specializzazione</vt:lpstr>
      <vt:lpstr>bando1_ambito</vt:lpstr>
      <vt:lpstr>bando1_anno</vt:lpstr>
      <vt:lpstr>bando1_descr</vt:lpstr>
      <vt:lpstr>bando1_ente</vt:lpstr>
      <vt:lpstr>bando1_inv_medio</vt:lpstr>
      <vt:lpstr>bando1_misura</vt:lpstr>
      <vt:lpstr>bando1_proj_val</vt:lpstr>
      <vt:lpstr>bando1_tema</vt:lpstr>
      <vt:lpstr>bando2_ambito</vt:lpstr>
      <vt:lpstr>bando2_anno</vt:lpstr>
      <vt:lpstr>bando2_descr</vt:lpstr>
      <vt:lpstr>bando2_ente</vt:lpstr>
      <vt:lpstr>bando2_inv_medio</vt:lpstr>
      <vt:lpstr>bando2_misura</vt:lpstr>
      <vt:lpstr>bando2_proj_val</vt:lpstr>
      <vt:lpstr>bando2_tema</vt:lpstr>
      <vt:lpstr>bando3_ambito</vt:lpstr>
      <vt:lpstr>bando3_anno</vt:lpstr>
      <vt:lpstr>bando3_descr</vt:lpstr>
      <vt:lpstr>bando3_ente</vt:lpstr>
      <vt:lpstr>bando3_inv_medio</vt:lpstr>
      <vt:lpstr>bando3_misura</vt:lpstr>
      <vt:lpstr>bando3_proj_val</vt:lpstr>
      <vt:lpstr>bando3_tema</vt:lpstr>
      <vt:lpstr>bgt_proj</vt:lpstr>
      <vt:lpstr>candidatura</vt:lpstr>
      <vt:lpstr>cap_domicilio</vt:lpstr>
      <vt:lpstr>cap_residenza</vt:lpstr>
      <vt:lpstr>cellulare</vt:lpstr>
      <vt:lpstr>codice_fiscale</vt:lpstr>
      <vt:lpstr>cognome</vt:lpstr>
      <vt:lpstr>comune_domicilio</vt:lpstr>
      <vt:lpstr>comune_nascita</vt:lpstr>
      <vt:lpstr>comune_residenza</vt:lpstr>
      <vt:lpstr>cs1_anno</vt:lpstr>
      <vt:lpstr>cs1_certif</vt:lpstr>
      <vt:lpstr>cs1_durata</vt:lpstr>
      <vt:lpstr>cs1_presso</vt:lpstr>
      <vt:lpstr>cs1_tema</vt:lpstr>
      <vt:lpstr>cs2_anno</vt:lpstr>
      <vt:lpstr>cs2_certif</vt:lpstr>
      <vt:lpstr>cs2_durata</vt:lpstr>
      <vt:lpstr>cs2_presso</vt:lpstr>
      <vt:lpstr>cs2_tema</vt:lpstr>
      <vt:lpstr>cs3_anno</vt:lpstr>
      <vt:lpstr>cs3_certif</vt:lpstr>
      <vt:lpstr>cs3_durata</vt:lpstr>
      <vt:lpstr>cs3_presso</vt:lpstr>
      <vt:lpstr>cs3_tema</vt:lpstr>
      <vt:lpstr>cs4_anno</vt:lpstr>
      <vt:lpstr>cs4_certif</vt:lpstr>
      <vt:lpstr>cs4_durata</vt:lpstr>
      <vt:lpstr>cs4_presso</vt:lpstr>
      <vt:lpstr>cs4_tema</vt:lpstr>
      <vt:lpstr>cs5_anno</vt:lpstr>
      <vt:lpstr>cs5_certif</vt:lpstr>
      <vt:lpstr>cs5_durata</vt:lpstr>
      <vt:lpstr>cs5_presso</vt:lpstr>
      <vt:lpstr>cs5_tema</vt:lpstr>
      <vt:lpstr>data_nascita</vt:lpstr>
      <vt:lpstr>dot_anno</vt:lpstr>
      <vt:lpstr>dot_presso</vt:lpstr>
      <vt:lpstr>dot_tema</vt:lpstr>
      <vt:lpstr>dot_titolo</vt:lpstr>
      <vt:lpstr>dot_voto</vt:lpstr>
      <vt:lpstr>ECOINDUSTRIA</vt:lpstr>
      <vt:lpstr>elenco_ambito</vt:lpstr>
      <vt:lpstr>elenco_ambito_attivita</vt:lpstr>
      <vt:lpstr>elenco_dim_tipo</vt:lpstr>
      <vt:lpstr>elenco_laurea</vt:lpstr>
      <vt:lpstr>elenco_lingue</vt:lpstr>
      <vt:lpstr>elenco_proj</vt:lpstr>
      <vt:lpstr>elenco_pubblic</vt:lpstr>
      <vt:lpstr>elenco_riferimento</vt:lpstr>
      <vt:lpstr>elenco_sesso</vt:lpstr>
      <vt:lpstr>elenco_tematica</vt:lpstr>
      <vt:lpstr>email</vt:lpstr>
      <vt:lpstr>ep1_ambito</vt:lpstr>
      <vt:lpstr>ep1_attivita</vt:lpstr>
      <vt:lpstr>ep1_comune</vt:lpstr>
      <vt:lpstr>ep1_denominazione</vt:lpstr>
      <vt:lpstr>ep1_dimensione</vt:lpstr>
      <vt:lpstr>ep1_fine</vt:lpstr>
      <vt:lpstr>ep1_inizio</vt:lpstr>
      <vt:lpstr>ep1_provincia</vt:lpstr>
      <vt:lpstr>ep1_resp</vt:lpstr>
      <vt:lpstr>ep1_rife</vt:lpstr>
      <vt:lpstr>ep1_settore</vt:lpstr>
      <vt:lpstr>ep10_ambito</vt:lpstr>
      <vt:lpstr>ep10_attivita</vt:lpstr>
      <vt:lpstr>ep10_comune</vt:lpstr>
      <vt:lpstr>ep10_denominazione</vt:lpstr>
      <vt:lpstr>ep10_dimensione</vt:lpstr>
      <vt:lpstr>ep10_fine</vt:lpstr>
      <vt:lpstr>ep10_inizio</vt:lpstr>
      <vt:lpstr>ep10_provincia</vt:lpstr>
      <vt:lpstr>ep10_resp</vt:lpstr>
      <vt:lpstr>ep10_rife</vt:lpstr>
      <vt:lpstr>ep10_settore</vt:lpstr>
      <vt:lpstr>ep2_ambito</vt:lpstr>
      <vt:lpstr>ep2_attivita</vt:lpstr>
      <vt:lpstr>ep2_comune</vt:lpstr>
      <vt:lpstr>ep2_denominazione</vt:lpstr>
      <vt:lpstr>ep2_dimensione</vt:lpstr>
      <vt:lpstr>ep2_fine</vt:lpstr>
      <vt:lpstr>ep2_inizio</vt:lpstr>
      <vt:lpstr>ep2_provincia</vt:lpstr>
      <vt:lpstr>ep2_resp</vt:lpstr>
      <vt:lpstr>ep2_rife</vt:lpstr>
      <vt:lpstr>ep2_settore</vt:lpstr>
      <vt:lpstr>ep3_ambito</vt:lpstr>
      <vt:lpstr>ep3_attivita</vt:lpstr>
      <vt:lpstr>ep3_comune</vt:lpstr>
      <vt:lpstr>ep3_denominazione</vt:lpstr>
      <vt:lpstr>ep3_dimensione</vt:lpstr>
      <vt:lpstr>ep3_fine</vt:lpstr>
      <vt:lpstr>ep3_inizio</vt:lpstr>
      <vt:lpstr>ep3_provincia</vt:lpstr>
      <vt:lpstr>ep3_resp</vt:lpstr>
      <vt:lpstr>ep3_rife</vt:lpstr>
      <vt:lpstr>ep3_settore</vt:lpstr>
      <vt:lpstr>ep4_ambito</vt:lpstr>
      <vt:lpstr>ep4_attivita</vt:lpstr>
      <vt:lpstr>ep4_comune</vt:lpstr>
      <vt:lpstr>ep4_denominazione</vt:lpstr>
      <vt:lpstr>ep4_dimensione</vt:lpstr>
      <vt:lpstr>ep4_fine</vt:lpstr>
      <vt:lpstr>ep4_inizio</vt:lpstr>
      <vt:lpstr>ep4_provincia</vt:lpstr>
      <vt:lpstr>ep4_resp</vt:lpstr>
      <vt:lpstr>ep4_rife</vt:lpstr>
      <vt:lpstr>ep4_settore</vt:lpstr>
      <vt:lpstr>ep5_ambito</vt:lpstr>
      <vt:lpstr>ep5_attivita</vt:lpstr>
      <vt:lpstr>ep5_comune</vt:lpstr>
      <vt:lpstr>ep5_denominazione</vt:lpstr>
      <vt:lpstr>ep5_dimensione</vt:lpstr>
      <vt:lpstr>ep5_fine</vt:lpstr>
      <vt:lpstr>ep5_inizio</vt:lpstr>
      <vt:lpstr>ep5_provincia</vt:lpstr>
      <vt:lpstr>ep5_resp</vt:lpstr>
      <vt:lpstr>ep5_rife</vt:lpstr>
      <vt:lpstr>ep5_settore</vt:lpstr>
      <vt:lpstr>ep6_ambito</vt:lpstr>
      <vt:lpstr>ep6_attivita</vt:lpstr>
      <vt:lpstr>ep6_comune</vt:lpstr>
      <vt:lpstr>ep6_denominazione</vt:lpstr>
      <vt:lpstr>ep6_dimensione</vt:lpstr>
      <vt:lpstr>ep6_fine</vt:lpstr>
      <vt:lpstr>ep6_inizio</vt:lpstr>
      <vt:lpstr>ep6_provincia</vt:lpstr>
      <vt:lpstr>ep6_resp</vt:lpstr>
      <vt:lpstr>ep6_rife</vt:lpstr>
      <vt:lpstr>ep6_settore</vt:lpstr>
      <vt:lpstr>ep7_ambito</vt:lpstr>
      <vt:lpstr>ep7_attivita</vt:lpstr>
      <vt:lpstr>ep7_comune</vt:lpstr>
      <vt:lpstr>ep7_denominazione</vt:lpstr>
      <vt:lpstr>ep7_dimensione</vt:lpstr>
      <vt:lpstr>ep7_fine</vt:lpstr>
      <vt:lpstr>ep7_inizio</vt:lpstr>
      <vt:lpstr>ep7_provincia</vt:lpstr>
      <vt:lpstr>ep7_resp</vt:lpstr>
      <vt:lpstr>ep7_rife</vt:lpstr>
      <vt:lpstr>ep7_settore</vt:lpstr>
      <vt:lpstr>ep8_ambito</vt:lpstr>
      <vt:lpstr>ep8_attivita</vt:lpstr>
      <vt:lpstr>ep8_comune</vt:lpstr>
      <vt:lpstr>ep8_denominazione</vt:lpstr>
      <vt:lpstr>ep8_dimensione</vt:lpstr>
      <vt:lpstr>ep8_fine</vt:lpstr>
      <vt:lpstr>ep8_inizio</vt:lpstr>
      <vt:lpstr>ep8_provincia</vt:lpstr>
      <vt:lpstr>ep8_resp</vt:lpstr>
      <vt:lpstr>ep8_rife</vt:lpstr>
      <vt:lpstr>ep8_settore</vt:lpstr>
      <vt:lpstr>ep9_ambito</vt:lpstr>
      <vt:lpstr>ep9_attivita</vt:lpstr>
      <vt:lpstr>ep9_comune</vt:lpstr>
      <vt:lpstr>ep9_denominazione</vt:lpstr>
      <vt:lpstr>ep9_dimensione</vt:lpstr>
      <vt:lpstr>ep9_fine</vt:lpstr>
      <vt:lpstr>ep9_inizio</vt:lpstr>
      <vt:lpstr>ep9_provincia</vt:lpstr>
      <vt:lpstr>ep9_resp</vt:lpstr>
      <vt:lpstr>ep9_rife</vt:lpstr>
      <vt:lpstr>ep9_settore</vt:lpstr>
      <vt:lpstr>fax</vt:lpstr>
      <vt:lpstr>GESTIONE_AZIENDALE</vt:lpstr>
      <vt:lpstr>indirizzo_domicilio</vt:lpstr>
      <vt:lpstr>indirizzo_residenza</vt:lpstr>
      <vt:lpstr>INDUSTRIA_DELLA_SALUTE</vt:lpstr>
      <vt:lpstr>INDUSTRIE_CREATIVE_E_CULTURALI</vt:lpstr>
      <vt:lpstr>intestatario_partita_iva</vt:lpstr>
      <vt:lpstr>istruzioni_bianco</vt:lpstr>
      <vt:lpstr>istruzioni_giallo</vt:lpstr>
      <vt:lpstr>istruzioni_rosso</vt:lpstr>
      <vt:lpstr>istruzioni_verde</vt:lpstr>
      <vt:lpstr>l1_anno</vt:lpstr>
      <vt:lpstr>l1_presso</vt:lpstr>
      <vt:lpstr>l1_tema</vt:lpstr>
      <vt:lpstr>l1_tipo</vt:lpstr>
      <vt:lpstr>l1_titolo</vt:lpstr>
      <vt:lpstr>l1_voto</vt:lpstr>
      <vt:lpstr>l11_anno</vt:lpstr>
      <vt:lpstr>l11_presso</vt:lpstr>
      <vt:lpstr>l11_tema</vt:lpstr>
      <vt:lpstr>l11_titolo</vt:lpstr>
      <vt:lpstr>l2_anno</vt:lpstr>
      <vt:lpstr>l2_presso</vt:lpstr>
      <vt:lpstr>l2_tema</vt:lpstr>
      <vt:lpstr>l2_tipo</vt:lpstr>
      <vt:lpstr>l2_titolo</vt:lpstr>
      <vt:lpstr>l2_voto</vt:lpstr>
      <vt:lpstr>l21_anno</vt:lpstr>
      <vt:lpstr>l21_presso</vt:lpstr>
      <vt:lpstr>l21_tema</vt:lpstr>
      <vt:lpstr>l21_titolo</vt:lpstr>
      <vt:lpstr>lingua_madre</vt:lpstr>
      <vt:lpstr>lingua1</vt:lpstr>
      <vt:lpstr>lingua1_livello</vt:lpstr>
      <vt:lpstr>lingua2</vt:lpstr>
      <vt:lpstr>lingua2_livello</vt:lpstr>
      <vt:lpstr>lingua3</vt:lpstr>
      <vt:lpstr>lingua3_livello</vt:lpstr>
      <vt:lpstr>livello_proj</vt:lpstr>
      <vt:lpstr>m2l_anno</vt:lpstr>
      <vt:lpstr>m2l_presso</vt:lpstr>
      <vt:lpstr>m2l_tema</vt:lpstr>
      <vt:lpstr>m2l_titolo</vt:lpstr>
      <vt:lpstr>m2l_voto</vt:lpstr>
      <vt:lpstr>MANIFATTURIERO_AVANZATO</vt:lpstr>
      <vt:lpstr>MOBILITÀ_SOSTENIBILE</vt:lpstr>
      <vt:lpstr>nome</vt:lpstr>
      <vt:lpstr>partita_iva</vt:lpstr>
      <vt:lpstr>partner_proj</vt:lpstr>
      <vt:lpstr>pec</vt:lpstr>
      <vt:lpstr>provincia_domicilio</vt:lpstr>
      <vt:lpstr>provincia_nascita</vt:lpstr>
      <vt:lpstr>provincia_residenza</vt:lpstr>
      <vt:lpstr>pub1_anno</vt:lpstr>
      <vt:lpstr>pub1_rife</vt:lpstr>
      <vt:lpstr>pub1_riferibile</vt:lpstr>
      <vt:lpstr>pub1_tipo</vt:lpstr>
      <vt:lpstr>pub1_titolo</vt:lpstr>
      <vt:lpstr>pub2_anno</vt:lpstr>
      <vt:lpstr>pub2_rife</vt:lpstr>
      <vt:lpstr>pub2_riferibile</vt:lpstr>
      <vt:lpstr>pub2_tipo</vt:lpstr>
      <vt:lpstr>pub2_titolo</vt:lpstr>
      <vt:lpstr>pub3_anno</vt:lpstr>
      <vt:lpstr>pub3_rife</vt:lpstr>
      <vt:lpstr>pub3_riferibile</vt:lpstr>
      <vt:lpstr>pub3_tipo</vt:lpstr>
      <vt:lpstr>pub3_titolo</vt:lpstr>
      <vt:lpstr>pub4_anno</vt:lpstr>
      <vt:lpstr>pub4_rife</vt:lpstr>
      <vt:lpstr>pub4_riferibile</vt:lpstr>
      <vt:lpstr>pub4_tipo</vt:lpstr>
      <vt:lpstr>pub4_titolo</vt:lpstr>
      <vt:lpstr>pub5_anno</vt:lpstr>
      <vt:lpstr>pub5_rife</vt:lpstr>
      <vt:lpstr>pub5_riferibile</vt:lpstr>
      <vt:lpstr>pub5_tipo</vt:lpstr>
      <vt:lpstr>pub5_titolo</vt:lpstr>
      <vt:lpstr>ruolo_proj</vt:lpstr>
      <vt:lpstr>sesso</vt:lpstr>
      <vt:lpstr>SMART_CITIES_AND_COMMUNITIES</vt:lpstr>
      <vt:lpstr>spec_principale</vt:lpstr>
      <vt:lpstr>spec_secondaria</vt:lpstr>
      <vt:lpstr>stato_nascita</vt:lpstr>
      <vt:lpstr>TECNOLOGIE_INDUSTRIALI_ABILITANTI</vt:lpstr>
      <vt:lpstr>telefono</vt:lpstr>
      <vt:lpstr>tempo_proj</vt:lpstr>
      <vt:lpstr>'A. CURSUS STUDIORUM'!Titoli_stampa</vt:lpstr>
      <vt:lpstr>'B. ESP. PROFESSIONALI'!Titoli_stampa</vt:lpstr>
      <vt:lpstr>'C. ESP. VALUTAZIONE'!Titoli_stampa</vt:lpstr>
      <vt:lpstr>MOTIVAZIONI!Titoli_stampa</vt:lpstr>
    </vt:vector>
  </TitlesOfParts>
  <Company>Cestec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A4. CV standardizzato</dc:title>
  <dc:subject>Avviso esperti VT</dc:subject>
  <dc:creator>Finlombarda S.p.A.</dc:creator>
  <cp:lastModifiedBy>Carlo F. Borelli</cp:lastModifiedBy>
  <cp:lastPrinted>2015-03-19T11:18:15Z</cp:lastPrinted>
  <dcterms:created xsi:type="dcterms:W3CDTF">2015-03-10T11:30:22Z</dcterms:created>
  <dcterms:modified xsi:type="dcterms:W3CDTF">2016-03-14T13:26:38Z</dcterms:modified>
  <cp:contentStatus>Finale</cp:contentStatus>
</cp:coreProperties>
</file>