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 filterPrivacy="1"/>
  <xr:revisionPtr revIDLastSave="0" documentId="13_ncr:1_{76DA9B19-D9BE-492E-9B13-8ECBE4C7C7B5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Foglio1" sheetId="1" r:id="rId1"/>
  </sheets>
  <definedNames>
    <definedName name="_xlnm._FilterDatabase" localSheetId="0" hidden="1">Foglio1!$A$1:$J$167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8" i="1" l="1"/>
  <c r="E78" i="1"/>
  <c r="F72" i="1" l="1"/>
  <c r="E72" i="1"/>
  <c r="F69" i="1" l="1"/>
  <c r="E69" i="1"/>
  <c r="F45" i="1"/>
  <c r="E45" i="1"/>
  <c r="D45" i="1"/>
  <c r="F35" i="1"/>
  <c r="E35" i="1"/>
  <c r="D35" i="1"/>
  <c r="F34" i="1"/>
  <c r="E34" i="1"/>
  <c r="D34" i="1"/>
  <c r="D25" i="1"/>
  <c r="D17" i="1"/>
  <c r="D15" i="1"/>
  <c r="F5" i="1"/>
  <c r="E5" i="1"/>
</calcChain>
</file>

<file path=xl/sharedStrings.xml><?xml version="1.0" encoding="utf-8"?>
<sst xmlns="http://schemas.openxmlformats.org/spreadsheetml/2006/main" count="560" uniqueCount="424">
  <si>
    <t>CIG</t>
  </si>
  <si>
    <t>Oggetto del bando</t>
  </si>
  <si>
    <t>Aggiudicatario</t>
  </si>
  <si>
    <t>Importo di aggiudicazione</t>
  </si>
  <si>
    <t>Importo Fatturato</t>
  </si>
  <si>
    <t>Importo delle somme liquidate</t>
  </si>
  <si>
    <t>Data Inizio del contratto</t>
  </si>
  <si>
    <t>Data Fine del contratto</t>
  </si>
  <si>
    <t>Note</t>
  </si>
  <si>
    <t>8157006E48</t>
  </si>
  <si>
    <t>Assistenza attività di aggiornamento del Modello di Organizzazione, Gestione e Controllo della Società</t>
  </si>
  <si>
    <t>Crowe AS S.p.A.</t>
  </si>
  <si>
    <t>ZE80DF9C73</t>
  </si>
  <si>
    <t>Rinnovo abbonamento del servizio SAAS Zucchetti - HR Infinity Global Solutions</t>
  </si>
  <si>
    <t>ZUCCHETTI SPA</t>
  </si>
  <si>
    <t>contratto chiuso</t>
  </si>
  <si>
    <t>8153403102</t>
  </si>
  <si>
    <t>Polizze in davore del personale dipendente - Rimborso spese mediche dirigenti</t>
  </si>
  <si>
    <t>Generali Italia S.p.A.</t>
  </si>
  <si>
    <t xml:space="preserve"> 8153550A4E</t>
  </si>
  <si>
    <t>Polizze in favore del personale dipendente - Rimborso spese mediche quadri/impiegati</t>
  </si>
  <si>
    <t>8153596047</t>
  </si>
  <si>
    <t>Polizze in favore del personale dipendente - Vita</t>
  </si>
  <si>
    <t>Poste Vita S.p.A.</t>
  </si>
  <si>
    <t>8153620414</t>
  </si>
  <si>
    <t>Polizze in favore del personale dipendente - Infortuni professionali</t>
  </si>
  <si>
    <t xml:space="preserve">81537249E5 </t>
  </si>
  <si>
    <t>Polizze in favore del personale dipendente - Infortuni extra-professionali</t>
  </si>
  <si>
    <t>81544332FD</t>
  </si>
  <si>
    <t>Polizze in favore del personale dipendente - Invalidità Permanente Malattia</t>
  </si>
  <si>
    <t>Z012B3FF5D</t>
  </si>
  <si>
    <t>Copertura assicurativa All Risks 2020</t>
  </si>
  <si>
    <t>GENERALI ITALIA SPA</t>
  </si>
  <si>
    <t>ZCE2BA3BEA</t>
  </si>
  <si>
    <t>Abbonamento Il Sole 24 Ore (cartaceo)</t>
  </si>
  <si>
    <t>IL SOLE 24 ORE</t>
  </si>
  <si>
    <t>Z932BA3BB3</t>
  </si>
  <si>
    <t>Abbonamento Milano Finanza (cartaceo)</t>
  </si>
  <si>
    <t>Milano Finanza Editori SpA</t>
  </si>
  <si>
    <t>ZC22B5AFCE</t>
  </si>
  <si>
    <t xml:space="preserve">Servizio di welcome coffee in occasione del Convegno organizzato da Finlombarda del 21 gennaio 2020 </t>
  </si>
  <si>
    <t xml:space="preserve">INRETE SRL </t>
  </si>
  <si>
    <t>Z212BBE8D0</t>
  </si>
  <si>
    <t>Fornitura carta fotocopiatrici</t>
  </si>
  <si>
    <t xml:space="preserve">VALSECCHI CANCELLERIA SRL </t>
  </si>
  <si>
    <t>Z3E2C5450D</t>
  </si>
  <si>
    <t>Richiesta postazioni di lavoro laptop per gestione emergenza Covid-19 (20 PC laptop)</t>
  </si>
  <si>
    <t>RTI TELECOM ITALIA/BVTECH SPA</t>
  </si>
  <si>
    <t>7475882CFA</t>
  </si>
  <si>
    <t>Servizi di business information (con stima fino al 30 aprile 2020)</t>
  </si>
  <si>
    <t>CRIBIS D&amp;B S.r.l.</t>
  </si>
  <si>
    <t>Z642C5D2AD</t>
  </si>
  <si>
    <t>Richiesta postazioni di lavoro laptop per gestione emergenza Covid-19 (2 tranche - 20 PC laptop)</t>
  </si>
  <si>
    <t>Z1F2C8998C</t>
  </si>
  <si>
    <t>Servizio pubblicazione bando "Somministrazione lavoro"</t>
  </si>
  <si>
    <t>Libreria Concessionaria Milano S.r.l.</t>
  </si>
  <si>
    <t>ZC02C8CEBF</t>
  </si>
  <si>
    <t>RCS MEDIAGROUP SPA</t>
  </si>
  <si>
    <t>Z4C2C8F031</t>
  </si>
  <si>
    <t>Sport Network S.r.l.</t>
  </si>
  <si>
    <t>ZAB2C92B22</t>
  </si>
  <si>
    <t>A. MANZONI &amp; C. S.P.A.</t>
  </si>
  <si>
    <t>Z9F2C80B90</t>
  </si>
  <si>
    <t>Polizza "Covid 19"</t>
  </si>
  <si>
    <t>Cassa Previline Assistance (di AON S.P.A.)</t>
  </si>
  <si>
    <t>Z3A2CB9E92</t>
  </si>
  <si>
    <t>Sanificazione fancoil Via Filzi</t>
  </si>
  <si>
    <t>Rami Service Srl</t>
  </si>
  <si>
    <t>8283575E53</t>
  </si>
  <si>
    <t>Servizio di inscatolamento per trasloco</t>
  </si>
  <si>
    <t>LOGIDOC SRL</t>
  </si>
  <si>
    <t>ZEF2CD0FF8</t>
  </si>
  <si>
    <t>Servizio di move PDL per trasloco</t>
  </si>
  <si>
    <t>Z212CED64A</t>
  </si>
  <si>
    <t>Assistenza giudiziale ricorso ISTAT</t>
  </si>
  <si>
    <t xml:space="preserve">Sandro Amorosino </t>
  </si>
  <si>
    <t>Angelo Piazza (AVVOCATI AMMINISTRATIVISTI ASSOCIATI LAW FIRM)</t>
  </si>
  <si>
    <t xml:space="preserve">Cesare San Mauro </t>
  </si>
  <si>
    <t>83098934A3</t>
  </si>
  <si>
    <t>Servizi di migrazione, gestione e help desk piattaforma di posta elettronica</t>
  </si>
  <si>
    <t>RTI Telecom Italia S.p.A. - BV Tech S.p.A.</t>
  </si>
  <si>
    <t>ZAD2CFEC3D</t>
  </si>
  <si>
    <t>Servizi Microsoft per la produttività</t>
  </si>
  <si>
    <t>C2 S.r.l.</t>
  </si>
  <si>
    <t>ZF32D8D21B</t>
  </si>
  <si>
    <t>Pubblicità legale "Business Information" (aggiudicazione)</t>
  </si>
  <si>
    <t>LEXMEDIA S.R.L.</t>
  </si>
  <si>
    <t>Pacchetto LinkedIn - Adesione alla convenzione ARIA "Servizi di pianificazione e acquisto spazi pubblicitari"</t>
  </si>
  <si>
    <t>Wavemaker Italia Srl</t>
  </si>
  <si>
    <t>Z492D5C9D6</t>
  </si>
  <si>
    <t>Certificato SSL WILDCARD OV per domini Finlombarda</t>
  </si>
  <si>
    <t>Tecnoteca S.r.l.</t>
  </si>
  <si>
    <t>Z022D40F23</t>
  </si>
  <si>
    <t>Noleggio e assistenza di 40 postazioni di lavoro mobili nell’ambito del Contratto Quadro PDL per Covid 19 (estensione temporale precedenti 40 PC laptop)</t>
  </si>
  <si>
    <t>Z852D709F4</t>
  </si>
  <si>
    <t>Noleggio e assistenza di 50 postazioni di lavoro mobili nell’ambito del Contratto Quadro PDL per Covid 19</t>
  </si>
  <si>
    <t>Z4D2DBAFDB</t>
  </si>
  <si>
    <t>Acquisto di 10 kit di ripristino valigette primo soccorso ex DM 388</t>
  </si>
  <si>
    <t>AIESI HOSPITAL SERVICE SAS</t>
  </si>
  <si>
    <t>Z4B2DBC2ED</t>
  </si>
  <si>
    <t>Acquisto di 3.000 coppie di guanti in nitrile o vinile senza polvere monouso</t>
  </si>
  <si>
    <t>Chemitec srl</t>
  </si>
  <si>
    <t>ZAC2DEEA81</t>
  </si>
  <si>
    <t>Tavolini in vetro e acciaio</t>
  </si>
  <si>
    <t>GIEMME SRL UNIPERSONALE</t>
  </si>
  <si>
    <t>8483995E24</t>
  </si>
  <si>
    <t>Ideazione, proposta grafica e fornitura esecutivi con adattamento del nuovo logo</t>
  </si>
  <si>
    <t>AB Comunicazioni Srl</t>
  </si>
  <si>
    <t>Corso formazioneRisk Management (ABI Formazione a catalogo)</t>
  </si>
  <si>
    <t>ABISERVIZI S.P.A.</t>
  </si>
  <si>
    <t>Z062ED3308</t>
  </si>
  <si>
    <t>Ideazione e realizzazione video istituzionale "emozionale" di Finlombarda S.p.A.</t>
  </si>
  <si>
    <t>Connexia</t>
  </si>
  <si>
    <t>Z2A2EFF9C5</t>
  </si>
  <si>
    <t>Restyling grafico documento</t>
  </si>
  <si>
    <t xml:space="preserve">ZAD302DD74
</t>
  </si>
  <si>
    <t>Acquisto 10 pannelli in plexiglass</t>
  </si>
  <si>
    <t>Nuova di gi service srl</t>
  </si>
  <si>
    <t>Z622EEF073</t>
  </si>
  <si>
    <t>Corsi di formazione 2020 AIIA</t>
  </si>
  <si>
    <t>ASSOCIAZIONE ITALIANA INTERNAL AUDITOURS</t>
  </si>
  <si>
    <t>Z582F1D107</t>
  </si>
  <si>
    <t>Attivazione 17 nuovi laptop
Rinnovi canoni 40 laptop fino a fine convenzione</t>
  </si>
  <si>
    <t>ZA02F1B65A</t>
  </si>
  <si>
    <t>Servizio Job Slot LinkedIn per pubblicazione avvisi di ricerca figure professionali</t>
  </si>
  <si>
    <t>Z8E3002DEE</t>
  </si>
  <si>
    <t>Acquisto di 20 unità di “pocket mask - maschera di rianimazione professionale per respirazione bocca a bocca con valvola unidirezionale e filtro” e 10 unità di “pallone di ventilazione in gomma non autoclavabile”</t>
  </si>
  <si>
    <t>Sofrapa Healthcare di Paolo Innocenti</t>
  </si>
  <si>
    <t xml:space="preserve">Z89302DF84
</t>
  </si>
  <si>
    <t>Acquisto di 24 unità di “occhiali e maschere per protezione oculare” e di 24 unità di “visiere per protezione oculare con schermo rigido”.</t>
  </si>
  <si>
    <t>Fulgor srl</t>
  </si>
  <si>
    <t>Z393021978</t>
  </si>
  <si>
    <t>Corso di formazione a catalogo strumenti finanziari</t>
  </si>
  <si>
    <t>WOLTERS KLUWER ITALIA SRL(FL cod. cliente: 373818)</t>
  </si>
  <si>
    <t>Z38316CF93</t>
  </si>
  <si>
    <t>Restyling grafico Guida ai finanziamenti e alle agevolazioni di Finlombarda Spa</t>
  </si>
  <si>
    <t>AB COMUNICAZIONI SRL</t>
  </si>
  <si>
    <t>Z2D3174921</t>
  </si>
  <si>
    <t>Acquisto n. 2 licenze visio professional 2019</t>
  </si>
  <si>
    <t>M&amp;M ITECH SRLS</t>
  </si>
  <si>
    <t>Z7531336B0</t>
  </si>
  <si>
    <t>acquisto di n. 1.000 penne personalizzate con il nuovo marchio di Finlombarda Spa</t>
  </si>
  <si>
    <t>Pianeta Promotion di Dario Galli</t>
  </si>
  <si>
    <t>ZF2315C213</t>
  </si>
  <si>
    <t>Servizi di grafica e stampa digitale su supporto specifico</t>
  </si>
  <si>
    <t>767621335C</t>
  </si>
  <si>
    <t>Servizio di assistenza tecnico-specialistica per l’aggiornamento normativo e la definizione degli impatti della normativa di interesse della società (Fuzione Compliance)</t>
  </si>
  <si>
    <t>Bonelli Erede Pappalardo Studio Legale</t>
  </si>
  <si>
    <t>Z3B253A2B7</t>
  </si>
  <si>
    <t>Abbonamento banca dati giuridica "Plus plus 24 diritto" (36 mesi)</t>
  </si>
  <si>
    <t>Z2629D1D3B</t>
  </si>
  <si>
    <t>Servizi ARUBA PEC</t>
  </si>
  <si>
    <t>ARUBA PEC S.p.A.</t>
  </si>
  <si>
    <t>81231478F5</t>
  </si>
  <si>
    <t>Servizio di assistenza tecnico specialistica legale relativa all'attività di emissione di obbligazioni da parte di SPV nell'ambito del progetto Hydrobond</t>
  </si>
  <si>
    <t>DLA PIPER STUDIO LEGALE TRIBUTARIO ASSOCIATO</t>
  </si>
  <si>
    <t>Z7C2C98083</t>
  </si>
  <si>
    <t>Progettazione ed elaborazione nuovo logo societario</t>
  </si>
  <si>
    <t>AB Comunicazioni srl</t>
  </si>
  <si>
    <t>Servizio di assistenza tecnica per la stima del valore delle partecipazioni di Finlombarda S.p.A.</t>
  </si>
  <si>
    <t>Grant Thornton Financial Advisory Services S.r.l.</t>
  </si>
  <si>
    <t>Z772EE921A</t>
  </si>
  <si>
    <t>Abbonamento annuale rivista "Diritto e pratica del lavoro"</t>
  </si>
  <si>
    <t>WOLTERS KLUWER ITALIA SRL</t>
  </si>
  <si>
    <t>Z3A2F3230C</t>
  </si>
  <si>
    <t>REALIZZAZIONE DI N. 5 VIDEO IN MOTION GRAPHIC SU PRODOTTI DI INTERMEDIAZIONE TRA CUI MINIBOND E CREDITO PPP</t>
  </si>
  <si>
    <t>8483293AD6</t>
  </si>
  <si>
    <t>Polizza D&amp;O</t>
  </si>
  <si>
    <t>Zurich Insurance Plc</t>
  </si>
  <si>
    <t xml:space="preserve">8715258A69 </t>
  </si>
  <si>
    <t>Servizi di assistenza tecnico-specialistica in ambito Risk Management</t>
  </si>
  <si>
    <t>Meta S.r.l.</t>
  </si>
  <si>
    <t>ZE4322A871</t>
  </si>
  <si>
    <t>Servizio di supporto specialistico all'organizzazione dell'evento Recovery found, on line su Teams, del giorno 08.07.2021</t>
  </si>
  <si>
    <t>Z53327AFEF</t>
  </si>
  <si>
    <t>Corso di formazione a catalogo in tema di contabilità e bilancio</t>
  </si>
  <si>
    <t>Cegos Italia</t>
  </si>
  <si>
    <t>Z643300036</t>
  </si>
  <si>
    <t>Corsi di formazione in tema MOG e whistleblowing</t>
  </si>
  <si>
    <t>Paradigma S.r.l.</t>
  </si>
  <si>
    <t>Z1E33DEBFA</t>
  </si>
  <si>
    <t>Acquisto di n°3 bandiere (Europa/Italia/Regione Lombardia)</t>
  </si>
  <si>
    <t>LA NAZIONALE MANIFATTURE srl</t>
  </si>
  <si>
    <t>Z2B1DB1612</t>
  </si>
  <si>
    <t>Servizi connessi allo svolgimento della funzione di process agent del programma EMTN</t>
  </si>
  <si>
    <t>ITALIAN CHAMBER OF COMMERCE AND INDUSTRY FOR THE UK</t>
  </si>
  <si>
    <t>7732449AC4</t>
  </si>
  <si>
    <t>Assistenza tecnica per aggiornamento documentazione aziendale</t>
  </si>
  <si>
    <t>KPMG ADVISORY S.p.A.</t>
  </si>
  <si>
    <t>Z032746447</t>
  </si>
  <si>
    <t>Abbonamento online banca dati e servizi internet Appalti e Contratti</t>
  </si>
  <si>
    <t>Maggioli S.p.A.</t>
  </si>
  <si>
    <t>8149592810</t>
  </si>
  <si>
    <t>Consulenza attuariale valutazione TFR secondo standard IAS 19 e valutazione dei leases ai sensi del nuovo principio IFRS 16</t>
  </si>
  <si>
    <t>MANAGER &amp;PARTNERS ACTUARIAL SERVICE S.P.A.</t>
  </si>
  <si>
    <t>ZAF2C2A097</t>
  </si>
  <si>
    <t>Abbonamento Agrisole</t>
  </si>
  <si>
    <t>8543310271</t>
  </si>
  <si>
    <t>Corso formazione RUP online</t>
  </si>
  <si>
    <t>Centro studi marangoni</t>
  </si>
  <si>
    <t>Corso formazione Privacy online</t>
  </si>
  <si>
    <t>Corso prevenzione, prevenzione corruzione e trasparenza</t>
  </si>
  <si>
    <t>ZA52F6B831</t>
  </si>
  <si>
    <t>Polizze in favore del personale dipendente annualità 2021 - Rimborso spese mediche dirigenti</t>
  </si>
  <si>
    <t>Cassa Previline Assistance (Generali Italia S.p.A.)</t>
  </si>
  <si>
    <t>8534405DCA</t>
  </si>
  <si>
    <t>Polizze in favore del personale dipendente annualità 2021 - Rimborso spese mediche quadri/impiegati</t>
  </si>
  <si>
    <t>ZFA2F6B88D</t>
  </si>
  <si>
    <t>Polizze in favore del personale dipendente annualità 2021 – Vita</t>
  </si>
  <si>
    <t>Cassa Previline Assistance (Poste Vita S.p.A.)</t>
  </si>
  <si>
    <t>Z542F6B8E9</t>
  </si>
  <si>
    <t>Polizze in favore del personale dipendente annualità 2021 - Infortuni professionali</t>
  </si>
  <si>
    <t>AON S.p.A. (Generali Italia S.p.A.)</t>
  </si>
  <si>
    <t>ZF22F6B956</t>
  </si>
  <si>
    <t>Polizze in favore del personale dipendente annualità 2021 - Infortuni extra-professionali</t>
  </si>
  <si>
    <t>Z5A2F6B98C</t>
  </si>
  <si>
    <t>Polizze in favore del personale dipendente annualità 2021 - Invalidità Permanente Malattia</t>
  </si>
  <si>
    <t>ZBC2FBCF8D</t>
  </si>
  <si>
    <t>Polizza Covid  Anno 2021</t>
  </si>
  <si>
    <t>Cassa Previline Assistance</t>
  </si>
  <si>
    <t>ZE82FE618A</t>
  </si>
  <si>
    <t>ZC8304EE57</t>
  </si>
  <si>
    <t>Accordo con Fabrick S.p.A. di adesione di Finlombarda all’iniziativa Fintech District in qualità di “Corporate Member”</t>
  </si>
  <si>
    <t>Fabrick S.p.A.</t>
  </si>
  <si>
    <t>863778098B</t>
  </si>
  <si>
    <t>Forum Analysis 2021</t>
  </si>
  <si>
    <t>Forum Analysis S.p.A.</t>
  </si>
  <si>
    <t>Corso di formazione on-line su Cyber Security e Manutenzione 4.0 nell’ambito delle attività del progetto SIMPLER (IM-05-20)</t>
  </si>
  <si>
    <t>MADE S.c.a.r.l.</t>
  </si>
  <si>
    <t>Z5E3220BBA</t>
  </si>
  <si>
    <t>Assistenza giuridico legale ricorso ISTAT</t>
  </si>
  <si>
    <t>AAA law firm (Angelo Piazza)</t>
  </si>
  <si>
    <t xml:space="preserve"> Amorosino sandro</t>
  </si>
  <si>
    <t>San Mauro Cesare</t>
  </si>
  <si>
    <t>88492811B3</t>
  </si>
  <si>
    <t>Realizzazione nell’ambito delle attività del progetto SIMPLER (cc IMPR-05-20) di un evento di incontri B2I tra PMI e start-up innovative e investitori e di tre moduli formativi su come presentarsi agli investitori</t>
  </si>
  <si>
    <t>AIFI Ricerca e Formazione S.r.l.</t>
  </si>
  <si>
    <t>89610772AD</t>
  </si>
  <si>
    <t>Servizi grafici e fornitura recanti il nuovo marchio societario</t>
  </si>
  <si>
    <t>N/A</t>
  </si>
  <si>
    <t>SERVIZIO DI COLLOCAMENTO DELLE OBBLIGAZIONI EMESSE DAFINLOMBARDA A VALERE SUL PROGRAMMA EMTN</t>
  </si>
  <si>
    <t>INTESA SANPAOLO S.P.A.</t>
  </si>
  <si>
    <t>Z06351CEF7</t>
  </si>
  <si>
    <t>ISCRIZIONE CONVEGNO DI FORMAZIONE IN TEMA DI GOVERNANCE SOCIETA’ PUBBLICHE</t>
  </si>
  <si>
    <t>Paradigma Spa</t>
  </si>
  <si>
    <t>9100089EFE</t>
  </si>
  <si>
    <t>Servizi legali ai fini dell’ottenimento da Intesa Sanpaolo S.p.A. del credito derivante da una quota di partecipazione al finanziamento concesso ad Arexpo S.p.A.</t>
  </si>
  <si>
    <t>Studio legale Gattai, Minoli, Partners</t>
  </si>
  <si>
    <t>9100108EAC</t>
  </si>
  <si>
    <t>Servizi notarili ai fini dell’ottenimento da Intesa Sanpaolo S.p.A. del credito derivante da una quota di partecipazione al finanziamento concesso ad Arexpo S.p.A.</t>
  </si>
  <si>
    <t>ZNR Notai</t>
  </si>
  <si>
    <t>Acquisto codice Lei finalizzato ad emissione bond</t>
  </si>
  <si>
    <t>INFOCAMERE S.C.P.A.</t>
  </si>
  <si>
    <t>ZDD22DA016</t>
  </si>
  <si>
    <t>Sintesi S.p.A.</t>
  </si>
  <si>
    <t>Servizi specialistici in tema di gestione integrata Salute e Sicurezza sui luoghi di lavoro</t>
  </si>
  <si>
    <t>78802793F3</t>
  </si>
  <si>
    <t>E-Skill srl</t>
  </si>
  <si>
    <t>86131872C4</t>
  </si>
  <si>
    <t>Corso online "formazione manageriale"</t>
  </si>
  <si>
    <t>Abbonamento banca immagini (LICENZA STANDARD AZIENDALE SHUTTERSTOCK)</t>
  </si>
  <si>
    <t>Shutterstock Inc.</t>
  </si>
  <si>
    <t>Z51312E17D</t>
  </si>
  <si>
    <t xml:space="preserve">AUDIT CONSORTILE SISTEMA GESTIONALE </t>
  </si>
  <si>
    <t>Mazars Italia SpA</t>
  </si>
  <si>
    <t>89222444AB</t>
  </si>
  <si>
    <t>Servizi grafici per realizzazione brochure di presentazione di Finlombarda in italiano e inglese</t>
  </si>
  <si>
    <t>Z49355D1ED</t>
  </si>
  <si>
    <t>TELECOM ITALIA</t>
  </si>
  <si>
    <t>BV TECH SPA</t>
  </si>
  <si>
    <t>877336382D</t>
  </si>
  <si>
    <t>8774140960</t>
  </si>
  <si>
    <t>Postazioni di Lavoro - servizi integrativi (proroga 12 mesi)</t>
  </si>
  <si>
    <t>Postazioni di Lavoro (proroga 12 mesi)</t>
  </si>
  <si>
    <t>Supporto tecnico piattaforma Micrsoft 365</t>
  </si>
  <si>
    <t>Microsoft Srl</t>
  </si>
  <si>
    <t>8720585665</t>
  </si>
  <si>
    <t>BUSINESS SCHOOL24 SPA</t>
  </si>
  <si>
    <t>Brugnerotto Elena</t>
  </si>
  <si>
    <t>Abi servizi spa</t>
  </si>
  <si>
    <t>894632334A</t>
  </si>
  <si>
    <t xml:space="preserve"> Z82361472A</t>
  </si>
  <si>
    <t>ZCC35F71DB</t>
  </si>
  <si>
    <t xml:space="preserve">ZD7367E4CB </t>
  </si>
  <si>
    <t xml:space="preserve"> Z3E369284A</t>
  </si>
  <si>
    <t>ZFA36384BA</t>
  </si>
  <si>
    <t>Z1C367E465</t>
  </si>
  <si>
    <t>Acquisto carta A4 per stampanti e apparecchi multifunzione</t>
  </si>
  <si>
    <t>Supporto specialistico evento istituzionale FL 1 luglio 2022</t>
  </si>
  <si>
    <t>Iscrizione master part time 24 ore business school</t>
  </si>
  <si>
    <t xml:space="preserve">Servizio di interpretariato simultaneo in loco evento istituzionale del 01/07/2022 </t>
  </si>
  <si>
    <t xml:space="preserve">Servizi grafici (Sketchnote ) in occasione dell'evento istituzionale del 01/07/2022 </t>
  </si>
  <si>
    <t>Corso a catalogo “L’integrazione dei fattori di rischio climatici e ambientali nelle banche” – ABI</t>
  </si>
  <si>
    <t>Servizio di food &amp; beverage evento istituzionale 30 giugno 2022</t>
  </si>
  <si>
    <t>INRETE S.R.L.  (in RTI con Consel s.r.l.)</t>
  </si>
  <si>
    <t>Z29329CC9E</t>
  </si>
  <si>
    <t>Acquisto previsto nell’ambito del progetto SIMPLER della licenza della piattaforma web b2match e dell’abbonamento alla piattaforma Zoom per la gestione di un evento b2i che si terrà il 28 e 29 ottobre 2021 e della licenza e del servizio di hosting dello strumento gestionale IMT-CPG</t>
  </si>
  <si>
    <t>Z193696EB7</t>
  </si>
  <si>
    <t>Postazioni di Lavoro e servizi integrativi (proroga dal 27 maggio al 27 agosto 2022)</t>
  </si>
  <si>
    <t>Z013696F1C</t>
  </si>
  <si>
    <t>700 oltre 4% rivalsa INPS</t>
  </si>
  <si>
    <t>ZC333C265F</t>
  </si>
  <si>
    <t>Servizio di Process Agent Programma EMTN</t>
  </si>
  <si>
    <t>Laurentia Financial Services Limited</t>
  </si>
  <si>
    <t>8951125E03</t>
  </si>
  <si>
    <t>Aon S.p.A. I / Zurich Insurance Plc</t>
  </si>
  <si>
    <t>8536849EA4</t>
  </si>
  <si>
    <t>Acquisizione di n. 1 Licenza Bloomberg Anywhere con terminale associato (PC + MONITOR)</t>
  </si>
  <si>
    <t>BLOOMBERG FINANCE L.P.</t>
  </si>
  <si>
    <t>Z3E2A69589</t>
  </si>
  <si>
    <t xml:space="preserve">Acquisizione del servizio di hosting del sito relativo al progetto Simpler / EEN - Enterprise Europe Network </t>
  </si>
  <si>
    <t>ARUBA S.p.A.</t>
  </si>
  <si>
    <t>80881139FC</t>
  </si>
  <si>
    <t>Digitalizzazione pratiche di finanziamento</t>
  </si>
  <si>
    <t>FDM Business Services S.r.l. a socio unico</t>
  </si>
  <si>
    <t>ZDE2B3FF1F</t>
  </si>
  <si>
    <t>Copertura assicurativa RCT/O 2020-2022</t>
  </si>
  <si>
    <t>CONVENZIONE ARIA S.P.A. DELLE ATTIVITA’ DI ASSISTENZA, GESTIONE E MANUTENZIONE DEI SERVIZI INFORMATIVI PER GLI ESERCIZI 2021 - 2022</t>
  </si>
  <si>
    <t>ARIA SPA (EX LISPA)</t>
  </si>
  <si>
    <t xml:space="preserve"> Z0C3207A2F</t>
  </si>
  <si>
    <t>Servizio software web service modello di rating MCC</t>
  </si>
  <si>
    <t>Mediocredito Centrale S.p.A.</t>
  </si>
  <si>
    <t>8996087DD4</t>
  </si>
  <si>
    <t>Corso business english a catalogo (da bacheca fondir) per dirigenti</t>
  </si>
  <si>
    <t>ILS International Language School srl</t>
  </si>
  <si>
    <t>Z8D343A648</t>
  </si>
  <si>
    <t>90102884E0</t>
  </si>
  <si>
    <t>90103052E8</t>
  </si>
  <si>
    <t>Polizze personale - Vita 2022</t>
  </si>
  <si>
    <t>ZA0343A680</t>
  </si>
  <si>
    <t>ZAE343A65A</t>
  </si>
  <si>
    <t>ZF7343A66B</t>
  </si>
  <si>
    <t>9156204292</t>
  </si>
  <si>
    <t>Servizio di assistenza tecnico-specialistica nelle attività di definizione delle specifiche tecnico/funzionali ed economiche del sistema informativo integrato aziendale ai fini della gara</t>
  </si>
  <si>
    <t>Reply S.p.A.</t>
  </si>
  <si>
    <t>Z50389E353</t>
  </si>
  <si>
    <t>Acquisizione del servizio di supporto alla realizzazione di un evento interno di Finlombarda per presentazione risultati annuali</t>
  </si>
  <si>
    <t xml:space="preserve">Servizio di catering per il workshop "La tecnologia per l’innovazione sociale" nell’ambito delle attività del progetto SIMPLER </t>
  </si>
  <si>
    <t>INRETE S.R.L.</t>
  </si>
  <si>
    <t>Polizze in favore del personale dipendente annualità 2022 - Rimborso spese mediche dirigenti</t>
  </si>
  <si>
    <t>Polizze in favore del personale dipendente annualità 2022 - Rimborso spese mediche quadri/impiegati</t>
  </si>
  <si>
    <t>Polizze in favore del personale dipendente annualità 2022 - Infortuni professionali</t>
  </si>
  <si>
    <t>Polizze in favore del personale dipendente annualità 2022 - Infortuni extra-professionali</t>
  </si>
  <si>
    <t>Polizze in favore del personale dipendente annualità 2022 - Invalidità Permanente Malattia</t>
  </si>
  <si>
    <t>ZD936D6644</t>
  </si>
  <si>
    <t>Servizio di stampa della brochure istituzionale “Finlombarda in Europe” e biglietti da visita</t>
  </si>
  <si>
    <t>Stampa SUD S.r.l.</t>
  </si>
  <si>
    <t>Z5937EE2E7</t>
  </si>
  <si>
    <t xml:space="preserve">Servizio pubblicitario nell’ambito dell’iniziativa “I LIBRI DI REPUBBLICA - 45 ANNI DI REPUBBLICA MILANO” </t>
  </si>
  <si>
    <t>OPTIMUM MEDIA DIRECTION S.R.L.</t>
  </si>
  <si>
    <t>93752637C5</t>
  </si>
  <si>
    <t>Z473784D87</t>
  </si>
  <si>
    <t>Servizi di assistenza tecnica nella progettazione portale internet FL</t>
  </si>
  <si>
    <t>ARIA SPA</t>
  </si>
  <si>
    <t xml:space="preserve"> ZE8381D33A</t>
  </si>
  <si>
    <t xml:space="preserve">SERVIZI DI FORMAZIONE (MASTER "Relazioni istituzionali, Lobbying e Public Affairs") IN MATERIA DI RELAZIONI ISTITUZIONALI PER 6 WE CONSECUTIVI </t>
  </si>
  <si>
    <t>BUSINESS SCHOOL24 S.P.A.</t>
  </si>
  <si>
    <t>7635262187</t>
  </si>
  <si>
    <t>ZCD37AF8C1</t>
  </si>
  <si>
    <t>MASCHERINE DI TIPO “FFP2” E “CHIRURGICO” PER LA PREVENZIONE DEL CONTAGIO DA COVID-19</t>
  </si>
  <si>
    <t>PIZZOCRI NICOLO’</t>
  </si>
  <si>
    <t>PDL ESTENSIONE DEL CONTRATTO QUADRO DELLA CENTRALE DI COMMITTENZA ARIA S.P.A.DENOMINATO 'CONTRATTO QUADRO PER L'AFFIDAMENTO DEL SERVIZIO DI GESTIONEDELLE POSTAZIONI DI LAVORO DELLA REGIONE LOMBARDIA E DEGLI ENTI DELSISTEMA REGIONALE</t>
  </si>
  <si>
    <t>PDL ESTENSIONE DEI SERVIZI ACCESSORI AL CONTRATTO QUADRO DELLA CENTRALE DICOMMITTENZA ARIA S.P.A. DENOMINATO 'CONTRATTO QUADRO PER L'AFFIDAMENTODEL SERVIZIO DI GESTIONE DELLE POSTAZIONI DI LAVORO DELLA REGIONELOMBARDIA E DEGLI ENTI DEL SISTEMA REGIONALE</t>
  </si>
  <si>
    <t>Z8E39D3EA8</t>
  </si>
  <si>
    <t xml:space="preserve">SERVIZIO DI LIGHT LUNCH NELL’AMBITO DI UN EVENTO ISTITUZIONALE </t>
  </si>
  <si>
    <t>ZAC39992A1</t>
  </si>
  <si>
    <t>SERVIZIO PERSONALIZZATO DI GRAFICA E STAMPA E SUCCESSIVA FORNITURA DI MATERIALE</t>
  </si>
  <si>
    <t xml:space="preserve">AGF S.p.A. </t>
  </si>
  <si>
    <t>773529575D</t>
  </si>
  <si>
    <t>Flusso di dati informativi di Bloomberg "Bloomberg Datalicense" per alimentazione del sistema informativo gestionale aziendale. Acquisto di 1 licenza.</t>
  </si>
  <si>
    <t>Z663805710</t>
  </si>
  <si>
    <t>Servizio di realizzazione di un webinar e di servizi di supporto tecnico rivolti a PMI su come comunicare la sostenibilità nell’ambito del progetto SIMPLER</t>
  </si>
  <si>
    <t>Curnis Alberto</t>
  </si>
  <si>
    <t>Z3C38A7DC0</t>
  </si>
  <si>
    <t>Corso di formazione su Energia e Fabbrica Green, Produzione Responsabile e Manifattura Additiva e Green nell’ambito delle attività del progetto SIMPLER</t>
  </si>
  <si>
    <t>MADE S.C.A.R.L.</t>
  </si>
  <si>
    <t>$ 24000  (€19892,88)</t>
  </si>
  <si>
    <t>$ 24000          (€ 22.051,46)</t>
  </si>
  <si>
    <t>$ 24000
  (€ 22.051,46)</t>
  </si>
  <si>
    <t>7549855171</t>
  </si>
  <si>
    <t>Studio professionale Alfonso Corvino</t>
  </si>
  <si>
    <t>Servizio di adempimenti telematici verso Camera di Commercio e Agenzia delle Entrate</t>
  </si>
  <si>
    <t>Esternalizzazione attività di verifica delle rendicontazioni</t>
  </si>
  <si>
    <t xml:space="preserve">ACG Auditing &amp; Consulting Group Srl </t>
  </si>
  <si>
    <t>8223508D78</t>
  </si>
  <si>
    <t>Servizio manutenzione ordinaria e straordinaria affrancatrice postale</t>
  </si>
  <si>
    <t>814462010C</t>
  </si>
  <si>
    <t>Autopost srl</t>
  </si>
  <si>
    <t>Servizio di pubblicità legale (convenzione ARIA)</t>
  </si>
  <si>
    <t>ZCC2ED23C4</t>
  </si>
  <si>
    <t>Mediaconsult Srl</t>
  </si>
  <si>
    <t>8632616415</t>
  </si>
  <si>
    <t>Servizio di formazione antiriciclaggio</t>
  </si>
  <si>
    <t>Maggioli SpA</t>
  </si>
  <si>
    <t>Z2C3533932</t>
  </si>
  <si>
    <t>Servizio di formazione appalti pubblici</t>
  </si>
  <si>
    <t>9138227F77</t>
  </si>
  <si>
    <t>SOCIALCOM S.R.L.</t>
  </si>
  <si>
    <t>Servizi di assistenza tecnico-specialistica per implementazione attività di comunicazione istituzionale</t>
  </si>
  <si>
    <t>Z9F35662AF</t>
  </si>
  <si>
    <t>Maggioli spa</t>
  </si>
  <si>
    <t>Abbonamento online Appalti e Contratti</t>
  </si>
  <si>
    <t>Z6B39C8E8B</t>
  </si>
  <si>
    <t>Cap Gemini italia Spa</t>
  </si>
  <si>
    <t xml:space="preserve">Audit consortile </t>
  </si>
  <si>
    <t>Z9A38A631F</t>
  </si>
  <si>
    <t>Servizio di pubbicità legale</t>
  </si>
  <si>
    <t>Z2F39D97C4</t>
  </si>
  <si>
    <t>Fornitura di 10 kit di reintegro delle valigette di Primo Soccorso</t>
  </si>
  <si>
    <t>ZE23A705E2</t>
  </si>
  <si>
    <t>Ita Srl Soi</t>
  </si>
  <si>
    <t>Formazione gesione personale</t>
  </si>
  <si>
    <t>WARRANT HUB S.P.A.</t>
  </si>
  <si>
    <t>8459644F0F</t>
  </si>
  <si>
    <t>Assistenza tecnica per la gestione delle garanzie del Fondo Centrale di Garanzia</t>
  </si>
  <si>
    <t>Deloitte Consulting S.r.l.</t>
  </si>
  <si>
    <t>85691069F7</t>
  </si>
  <si>
    <t>Strumenti e servizi di Robotic process automation (RPA)</t>
  </si>
  <si>
    <t>8155598460</t>
  </si>
  <si>
    <t>PIROLA PENNUTO ZEI &amp; ASSOCIATI</t>
  </si>
  <si>
    <t>Assistenza fiscale e bilancistica</t>
  </si>
  <si>
    <t>Z0D3ABD2D9</t>
  </si>
  <si>
    <t>Servizio di catering in occasione della riunione nazionale di Enterprise Europe Network Italia a Milano del 7 luglio 2023, organizzata nell'ambito del progetto SIMPLER</t>
  </si>
  <si>
    <t>INRETE S.R.L. (in RTI con AB Comunicazioni S.r.l. ed Esclusiva S.r.l.)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</si>
</sst>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&quot;€&quot;\ * #,##0.00_-;\-&quot;€&quot;\ * #,##0.00_-;_-&quot;€&quot;\ * &quot;-&quot;??_-;_-@_-"/>
    <numFmt numFmtId="165" formatCode="[$€-2]\ #,##0.00;[Red]\-[$€-2]\ #,##0.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</font>
    <font>
      <sz val="10"/>
      <name val="Calibri"/>
      <family val="2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4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</cellStyleXfs>
  <cellXfs count="33">
    <xf numFmtId="0" fontId="0" fillId="0" borderId="0" xfId="0"/>
    <xf numFmtId="0" fontId="3" fillId="0" borderId="0" xfId="1" applyFont="1" applyAlignment="1" applyProtection="1">
      <alignment horizontal="center" vertical="center" wrapText="1"/>
      <protection locked="0"/>
    </xf>
    <xf numFmtId="0" fontId="3" fillId="0" borderId="0" xfId="1" applyFont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164" fontId="3" fillId="0" borderId="0" xfId="2" applyFont="1" applyFill="1" applyBorder="1" applyAlignment="1" applyProtection="1">
      <alignment horizontal="center" vertical="center" wrapText="1"/>
      <protection locked="0"/>
    </xf>
    <xf numFmtId="14" fontId="3" fillId="0" borderId="0" xfId="1" applyNumberFormat="1" applyFont="1" applyAlignment="1" applyProtection="1">
      <alignment horizontal="center" vertical="center" wrapText="1"/>
      <protection locked="0"/>
    </xf>
    <xf numFmtId="0" fontId="4" fillId="0" borderId="0" xfId="1" applyFont="1" applyAlignment="1" applyProtection="1">
      <alignment horizontal="center" vertical="center" wrapText="1"/>
      <protection locked="0"/>
    </xf>
    <xf numFmtId="0" fontId="3" fillId="0" borderId="0" xfId="1" applyFont="1" applyAlignment="1" applyProtection="1">
      <alignment horizontal="center" vertical="top" wrapText="1"/>
      <protection locked="0"/>
    </xf>
    <xf numFmtId="0" fontId="3" fillId="0" borderId="0" xfId="3" applyFont="1" applyAlignment="1" applyProtection="1">
      <alignment horizontal="left" vertical="center" wrapText="1"/>
      <protection locked="0"/>
    </xf>
    <xf numFmtId="14" fontId="3" fillId="0" borderId="0" xfId="3" applyNumberFormat="1" applyFont="1" applyAlignment="1" applyProtection="1">
      <alignment horizontal="center" vertical="center" wrapText="1"/>
      <protection locked="0"/>
    </xf>
    <xf numFmtId="14" fontId="3" fillId="0" borderId="0" xfId="3" applyNumberFormat="1" applyFont="1" applyAlignment="1" applyProtection="1">
      <alignment horizontal="center" vertical="center"/>
      <protection locked="0"/>
    </xf>
    <xf numFmtId="14" fontId="3" fillId="0" borderId="0" xfId="0" applyNumberFormat="1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2" fontId="3" fillId="0" borderId="0" xfId="3" applyNumberFormat="1" applyFont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center" vertical="center" wrapText="1"/>
    </xf>
    <xf numFmtId="2" fontId="3" fillId="0" borderId="0" xfId="0" applyNumberFormat="1" applyFont="1" applyAlignment="1" applyProtection="1">
      <alignment horizontal="center" vertical="center"/>
      <protection locked="0"/>
    </xf>
    <xf numFmtId="43" fontId="3" fillId="0" borderId="0" xfId="0" applyNumberFormat="1" applyFont="1" applyAlignment="1" applyProtection="1">
      <alignment horizontal="center" vertical="center"/>
      <protection locked="0"/>
    </xf>
    <xf numFmtId="1" fontId="3" fillId="0" borderId="0" xfId="0" applyNumberFormat="1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vertical="center" wrapText="1"/>
      <protection locked="0"/>
    </xf>
    <xf numFmtId="0" fontId="5" fillId="0" borderId="0" xfId="0" applyFont="1"/>
    <xf numFmtId="1" fontId="4" fillId="0" borderId="0" xfId="0" applyNumberFormat="1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164" fontId="4" fillId="0" borderId="0" xfId="2" applyFont="1" applyFill="1" applyBorder="1" applyAlignment="1" applyProtection="1">
      <alignment horizontal="center" vertical="center" wrapText="1"/>
      <protection locked="0"/>
    </xf>
    <xf numFmtId="14" fontId="4" fillId="0" borderId="0" xfId="0" applyNumberFormat="1" applyFont="1" applyAlignment="1" applyProtection="1">
      <alignment horizontal="center" vertical="center" wrapText="1"/>
      <protection locked="0"/>
    </xf>
    <xf numFmtId="49" fontId="6" fillId="0" borderId="2" xfId="0" applyNumberFormat="1" applyFont="1" applyBorder="1" applyAlignment="1">
      <alignment horizontal="center" vertical="center"/>
    </xf>
    <xf numFmtId="49" fontId="3" fillId="0" borderId="0" xfId="0" applyNumberFormat="1" applyFont="1" applyAlignment="1" applyProtection="1">
      <alignment horizontal="left" vertical="center" wrapText="1"/>
      <protection locked="0"/>
    </xf>
    <xf numFmtId="0" fontId="5" fillId="0" borderId="0" xfId="0" applyFont="1" applyAlignment="1">
      <alignment vertical="center"/>
    </xf>
    <xf numFmtId="0" fontId="7" fillId="0" borderId="0" xfId="0" applyFont="1" applyAlignment="1">
      <alignment wrapText="1"/>
    </xf>
    <xf numFmtId="165" fontId="3" fillId="0" borderId="0" xfId="0" applyNumberFormat="1" applyFont="1" applyAlignment="1" applyProtection="1">
      <alignment horizontal="center" vertical="center" wrapText="1"/>
      <protection locked="0"/>
    </xf>
    <xf numFmtId="165" fontId="3" fillId="0" borderId="0" xfId="0" applyNumberFormat="1" applyFont="1" applyAlignment="1" applyProtection="1">
      <alignment horizontal="center" vertical="center"/>
      <protection locked="0"/>
    </xf>
    <xf numFmtId="2" fontId="3" fillId="0" borderId="0" xfId="0" applyNumberFormat="1" applyFont="1" applyFill="1" applyAlignment="1" applyProtection="1">
      <alignment horizontal="center" vertical="center"/>
      <protection locked="0"/>
    </xf>
    <xf numFmtId="0" fontId="3" fillId="0" borderId="0" xfId="0" applyFont="1" applyFill="1" applyAlignment="1" applyProtection="1">
      <alignment horizontal="left" vertical="center" wrapText="1"/>
      <protection locked="0"/>
    </xf>
    <xf numFmtId="14" fontId="3" fillId="0" borderId="0" xfId="0" applyNumberFormat="1" applyFont="1" applyFill="1" applyAlignment="1" applyProtection="1">
      <alignment horizontal="center" vertical="center" wrapText="1"/>
      <protection locked="0"/>
    </xf>
  </cellXfs>
  <cellStyles count="4">
    <cellStyle name="Normale" xfId="0" builtinId="0"/>
    <cellStyle name="Normale 2" xfId="1" xr:uid="{00000000-0005-0000-0000-000001000000}"/>
    <cellStyle name="Normale 3" xfId="3" xr:uid="{00000000-0005-0000-0000-000002000000}"/>
    <cellStyle name="Valuta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67"/>
  <sheetViews>
    <sheetView tabSelected="1" topLeftCell="A158" zoomScale="80" zoomScaleNormal="80" workbookViewId="0">
      <selection activeCell="J164" sqref="J164"/>
    </sheetView>
  </sheetViews>
  <sheetFormatPr defaultRowHeight="14.5" x14ac:dyDescent="0.35"/>
  <cols>
    <col min="1" max="1" width="13.26953125" customWidth="1"/>
    <col min="2" max="2" width="41.08984375" customWidth="1"/>
    <col min="3" max="3" width="31.90625" customWidth="1"/>
    <col min="4" max="4" width="13.1796875" customWidth="1"/>
    <col min="5" max="6" width="11.26953125" bestFit="1" customWidth="1"/>
    <col min="7" max="7" width="11" customWidth="1"/>
    <col min="8" max="8" width="13" customWidth="1"/>
    <col min="9" max="9" width="11.26953125" customWidth="1"/>
  </cols>
  <sheetData>
    <row r="1" spans="1:9" ht="39" x14ac:dyDescent="0.35">
      <c r="A1" s="14" t="s">
        <v>0</v>
      </c>
      <c r="B1" s="14" t="s">
        <v>1</v>
      </c>
      <c r="C1" s="14" t="s">
        <v>2</v>
      </c>
      <c r="D1" s="14" t="s">
        <v>3</v>
      </c>
      <c r="E1" s="14" t="s">
        <v>4</v>
      </c>
      <c r="F1" s="14" t="s">
        <v>5</v>
      </c>
      <c r="G1" s="14" t="s">
        <v>6</v>
      </c>
      <c r="H1" s="14" t="s">
        <v>7</v>
      </c>
      <c r="I1" s="14" t="s">
        <v>8</v>
      </c>
    </row>
    <row r="2" spans="1:9" ht="26" x14ac:dyDescent="0.35">
      <c r="A2" s="1" t="s">
        <v>9</v>
      </c>
      <c r="B2" s="2" t="s">
        <v>10</v>
      </c>
      <c r="C2" s="3" t="s">
        <v>11</v>
      </c>
      <c r="D2" s="4">
        <v>4900</v>
      </c>
      <c r="E2" s="4">
        <v>4900</v>
      </c>
      <c r="F2" s="4">
        <v>4900</v>
      </c>
      <c r="G2" s="5">
        <v>43900</v>
      </c>
      <c r="H2" s="5">
        <v>43960</v>
      </c>
      <c r="I2" s="2"/>
    </row>
    <row r="3" spans="1:9" ht="26" x14ac:dyDescent="0.35">
      <c r="A3" s="1" t="s">
        <v>12</v>
      </c>
      <c r="B3" s="2" t="s">
        <v>13</v>
      </c>
      <c r="C3" s="3" t="s">
        <v>14</v>
      </c>
      <c r="D3" s="4">
        <v>13039.2</v>
      </c>
      <c r="E3" s="4">
        <v>9730.9</v>
      </c>
      <c r="F3" s="4">
        <v>9730.9</v>
      </c>
      <c r="G3" s="5">
        <v>43831</v>
      </c>
      <c r="H3" s="5">
        <v>44196</v>
      </c>
      <c r="I3" s="6" t="s">
        <v>15</v>
      </c>
    </row>
    <row r="4" spans="1:9" ht="26" x14ac:dyDescent="0.35">
      <c r="A4" s="1" t="s">
        <v>16</v>
      </c>
      <c r="B4" s="2" t="s">
        <v>17</v>
      </c>
      <c r="C4" s="3" t="s">
        <v>18</v>
      </c>
      <c r="D4" s="4">
        <v>33600</v>
      </c>
      <c r="E4" s="4">
        <v>31100</v>
      </c>
      <c r="F4" s="4">
        <v>31100</v>
      </c>
      <c r="G4" s="5">
        <v>43831</v>
      </c>
      <c r="H4" s="5">
        <v>44196</v>
      </c>
      <c r="I4" s="6" t="s">
        <v>15</v>
      </c>
    </row>
    <row r="5" spans="1:9" ht="26" x14ac:dyDescent="0.35">
      <c r="A5" s="1" t="s">
        <v>19</v>
      </c>
      <c r="B5" s="2" t="s">
        <v>20</v>
      </c>
      <c r="C5" s="3" t="s">
        <v>18</v>
      </c>
      <c r="D5" s="4">
        <v>232400</v>
      </c>
      <c r="E5" s="4">
        <f>206926+3930</f>
        <v>210856</v>
      </c>
      <c r="F5" s="4">
        <f>206926+3930</f>
        <v>210856</v>
      </c>
      <c r="G5" s="5">
        <v>43831</v>
      </c>
      <c r="H5" s="5">
        <v>44196</v>
      </c>
      <c r="I5" s="6" t="s">
        <v>15</v>
      </c>
    </row>
    <row r="6" spans="1:9" ht="26" x14ac:dyDescent="0.35">
      <c r="A6" s="1" t="s">
        <v>21</v>
      </c>
      <c r="B6" s="2" t="s">
        <v>22</v>
      </c>
      <c r="C6" s="3" t="s">
        <v>23</v>
      </c>
      <c r="D6" s="4">
        <v>16335</v>
      </c>
      <c r="E6" s="4">
        <v>14866.06</v>
      </c>
      <c r="F6" s="4">
        <v>14866.06</v>
      </c>
      <c r="G6" s="5">
        <v>43831</v>
      </c>
      <c r="H6" s="5">
        <v>44196</v>
      </c>
      <c r="I6" s="6" t="s">
        <v>15</v>
      </c>
    </row>
    <row r="7" spans="1:9" ht="26" x14ac:dyDescent="0.35">
      <c r="A7" s="1" t="s">
        <v>24</v>
      </c>
      <c r="B7" s="2" t="s">
        <v>25</v>
      </c>
      <c r="C7" s="3" t="s">
        <v>18</v>
      </c>
      <c r="D7" s="4">
        <v>24050</v>
      </c>
      <c r="E7" s="4">
        <v>23597.58</v>
      </c>
      <c r="F7" s="4">
        <v>23597.58</v>
      </c>
      <c r="G7" s="5">
        <v>43831</v>
      </c>
      <c r="H7" s="5">
        <v>44196</v>
      </c>
      <c r="I7" s="6" t="s">
        <v>15</v>
      </c>
    </row>
    <row r="8" spans="1:9" ht="26" x14ac:dyDescent="0.35">
      <c r="A8" s="1" t="s">
        <v>26</v>
      </c>
      <c r="B8" s="2" t="s">
        <v>27</v>
      </c>
      <c r="C8" s="3" t="s">
        <v>18</v>
      </c>
      <c r="D8" s="4">
        <v>16060</v>
      </c>
      <c r="E8" s="4">
        <v>15732.29</v>
      </c>
      <c r="F8" s="4">
        <v>15732.29</v>
      </c>
      <c r="G8" s="5">
        <v>43831</v>
      </c>
      <c r="H8" s="5">
        <v>44196</v>
      </c>
      <c r="I8" s="6" t="s">
        <v>15</v>
      </c>
    </row>
    <row r="9" spans="1:9" ht="26" x14ac:dyDescent="0.35">
      <c r="A9" s="1" t="s">
        <v>28</v>
      </c>
      <c r="B9" s="2" t="s">
        <v>29</v>
      </c>
      <c r="C9" s="3" t="s">
        <v>18</v>
      </c>
      <c r="D9" s="4">
        <v>26555</v>
      </c>
      <c r="E9" s="4">
        <v>24325.52</v>
      </c>
      <c r="F9" s="4">
        <v>24325.52</v>
      </c>
      <c r="G9" s="5">
        <v>43831</v>
      </c>
      <c r="H9" s="5">
        <v>44196</v>
      </c>
      <c r="I9" s="6" t="s">
        <v>15</v>
      </c>
    </row>
    <row r="10" spans="1:9" x14ac:dyDescent="0.35">
      <c r="A10" s="1" t="s">
        <v>30</v>
      </c>
      <c r="B10" s="2" t="s">
        <v>31</v>
      </c>
      <c r="C10" s="3" t="s">
        <v>32</v>
      </c>
      <c r="D10" s="4">
        <v>1232.5</v>
      </c>
      <c r="E10" s="4">
        <v>1232.5</v>
      </c>
      <c r="F10" s="4">
        <v>1232.5</v>
      </c>
      <c r="G10" s="5">
        <v>43831</v>
      </c>
      <c r="H10" s="5">
        <v>44012</v>
      </c>
      <c r="I10" s="2"/>
    </row>
    <row r="11" spans="1:9" x14ac:dyDescent="0.35">
      <c r="A11" s="1" t="s">
        <v>33</v>
      </c>
      <c r="B11" s="2" t="s">
        <v>34</v>
      </c>
      <c r="C11" s="3" t="s">
        <v>35</v>
      </c>
      <c r="D11" s="4">
        <v>345</v>
      </c>
      <c r="E11" s="4">
        <v>345</v>
      </c>
      <c r="F11" s="4">
        <v>345</v>
      </c>
      <c r="G11" s="5">
        <v>43899</v>
      </c>
      <c r="H11" s="5">
        <v>44264</v>
      </c>
      <c r="I11" s="2"/>
    </row>
    <row r="12" spans="1:9" x14ac:dyDescent="0.35">
      <c r="A12" s="1" t="s">
        <v>36</v>
      </c>
      <c r="B12" s="2" t="s">
        <v>37</v>
      </c>
      <c r="C12" s="3" t="s">
        <v>38</v>
      </c>
      <c r="D12" s="4">
        <v>249</v>
      </c>
      <c r="E12" s="4">
        <v>249</v>
      </c>
      <c r="F12" s="4">
        <v>249</v>
      </c>
      <c r="G12" s="5">
        <v>43853</v>
      </c>
      <c r="H12" s="5">
        <v>44219</v>
      </c>
      <c r="I12" s="2"/>
    </row>
    <row r="13" spans="1:9" ht="39" x14ac:dyDescent="0.35">
      <c r="A13" s="1" t="s">
        <v>39</v>
      </c>
      <c r="B13" s="2" t="s">
        <v>40</v>
      </c>
      <c r="C13" s="3" t="s">
        <v>41</v>
      </c>
      <c r="D13" s="4">
        <v>1844.16</v>
      </c>
      <c r="E13" s="4">
        <v>1844.16</v>
      </c>
      <c r="F13" s="4">
        <v>1844.16</v>
      </c>
      <c r="G13" s="5">
        <v>43843</v>
      </c>
      <c r="H13" s="5">
        <v>43851</v>
      </c>
      <c r="I13" s="2"/>
    </row>
    <row r="14" spans="1:9" ht="26" x14ac:dyDescent="0.35">
      <c r="A14" s="1" t="s">
        <v>42</v>
      </c>
      <c r="B14" s="2" t="s">
        <v>43</v>
      </c>
      <c r="C14" s="3" t="s">
        <v>44</v>
      </c>
      <c r="D14" s="4">
        <v>3000</v>
      </c>
      <c r="E14" s="4">
        <v>2662.88</v>
      </c>
      <c r="F14" s="4">
        <v>2662.88</v>
      </c>
      <c r="G14" s="5">
        <v>43857</v>
      </c>
      <c r="H14" s="5">
        <v>43955</v>
      </c>
      <c r="I14" s="6" t="s">
        <v>15</v>
      </c>
    </row>
    <row r="15" spans="1:9" ht="26" x14ac:dyDescent="0.35">
      <c r="A15" s="1" t="s">
        <v>45</v>
      </c>
      <c r="B15" s="2" t="s">
        <v>46</v>
      </c>
      <c r="C15" s="3" t="s">
        <v>47</v>
      </c>
      <c r="D15" s="4">
        <f>1023.9+476.1</f>
        <v>1500</v>
      </c>
      <c r="E15" s="4">
        <v>286.64999999999998</v>
      </c>
      <c r="F15" s="4">
        <v>286.64999999999998</v>
      </c>
      <c r="G15" s="5">
        <v>43894</v>
      </c>
      <c r="H15" s="5">
        <v>43988</v>
      </c>
      <c r="I15" s="6" t="s">
        <v>15</v>
      </c>
    </row>
    <row r="16" spans="1:9" ht="26" x14ac:dyDescent="0.35">
      <c r="A16" s="1" t="s">
        <v>48</v>
      </c>
      <c r="B16" s="2" t="s">
        <v>49</v>
      </c>
      <c r="C16" s="3" t="s">
        <v>50</v>
      </c>
      <c r="D16" s="4">
        <v>9600</v>
      </c>
      <c r="E16" s="4">
        <v>9600</v>
      </c>
      <c r="F16" s="4">
        <v>9600</v>
      </c>
      <c r="G16" s="5">
        <v>43906</v>
      </c>
      <c r="H16" s="5">
        <v>43951</v>
      </c>
      <c r="I16" s="2"/>
    </row>
    <row r="17" spans="1:9" ht="26" x14ac:dyDescent="0.35">
      <c r="A17" s="1" t="s">
        <v>51</v>
      </c>
      <c r="B17" s="2" t="s">
        <v>52</v>
      </c>
      <c r="C17" s="3" t="s">
        <v>47</v>
      </c>
      <c r="D17" s="4">
        <f>1228.68+571.32</f>
        <v>1800</v>
      </c>
      <c r="E17" s="4">
        <v>270.88</v>
      </c>
      <c r="F17" s="4">
        <v>270.88</v>
      </c>
      <c r="G17" s="5">
        <v>43896</v>
      </c>
      <c r="H17" s="5">
        <v>43993</v>
      </c>
      <c r="I17" s="6" t="s">
        <v>15</v>
      </c>
    </row>
    <row r="18" spans="1:9" ht="26" x14ac:dyDescent="0.35">
      <c r="A18" s="1" t="s">
        <v>53</v>
      </c>
      <c r="B18" s="2" t="s">
        <v>54</v>
      </c>
      <c r="C18" s="3" t="s">
        <v>55</v>
      </c>
      <c r="D18" s="4">
        <v>2438.06</v>
      </c>
      <c r="E18" s="4">
        <v>2438.06</v>
      </c>
      <c r="F18" s="4">
        <v>2438.06</v>
      </c>
      <c r="G18" s="5">
        <v>43915</v>
      </c>
      <c r="H18" s="5">
        <v>43920</v>
      </c>
      <c r="I18" s="2"/>
    </row>
    <row r="19" spans="1:9" ht="26" x14ac:dyDescent="0.35">
      <c r="A19" s="1" t="s">
        <v>56</v>
      </c>
      <c r="B19" s="2" t="s">
        <v>54</v>
      </c>
      <c r="C19" s="3" t="s">
        <v>57</v>
      </c>
      <c r="D19" s="4">
        <v>850</v>
      </c>
      <c r="E19" s="4">
        <v>850</v>
      </c>
      <c r="F19" s="4">
        <v>850</v>
      </c>
      <c r="G19" s="5">
        <v>43920</v>
      </c>
      <c r="H19" s="5">
        <v>43931</v>
      </c>
      <c r="I19" s="2"/>
    </row>
    <row r="20" spans="1:9" ht="26" x14ac:dyDescent="0.35">
      <c r="A20" s="1" t="s">
        <v>58</v>
      </c>
      <c r="B20" s="2" t="s">
        <v>54</v>
      </c>
      <c r="C20" s="3" t="s">
        <v>59</v>
      </c>
      <c r="D20" s="4">
        <v>505.2</v>
      </c>
      <c r="E20" s="4">
        <v>505.2</v>
      </c>
      <c r="F20" s="4">
        <v>505.2</v>
      </c>
      <c r="G20" s="5">
        <v>43920</v>
      </c>
      <c r="H20" s="5">
        <v>43927</v>
      </c>
      <c r="I20" s="2"/>
    </row>
    <row r="21" spans="1:9" ht="26" x14ac:dyDescent="0.35">
      <c r="A21" s="1" t="s">
        <v>60</v>
      </c>
      <c r="B21" s="2" t="s">
        <v>54</v>
      </c>
      <c r="C21" s="3" t="s">
        <v>61</v>
      </c>
      <c r="D21" s="4">
        <v>2200</v>
      </c>
      <c r="E21" s="4">
        <v>2200</v>
      </c>
      <c r="F21" s="4">
        <v>2200</v>
      </c>
      <c r="G21" s="5">
        <v>43920</v>
      </c>
      <c r="H21" s="5">
        <v>43930</v>
      </c>
      <c r="I21" s="2"/>
    </row>
    <row r="22" spans="1:9" ht="26" x14ac:dyDescent="0.35">
      <c r="A22" s="1" t="s">
        <v>62</v>
      </c>
      <c r="B22" s="2" t="s">
        <v>63</v>
      </c>
      <c r="C22" s="3" t="s">
        <v>64</v>
      </c>
      <c r="D22" s="4">
        <v>1458</v>
      </c>
      <c r="E22" s="4">
        <v>1458</v>
      </c>
      <c r="F22" s="4">
        <v>1458</v>
      </c>
      <c r="G22" s="5">
        <v>43910</v>
      </c>
      <c r="H22" s="5">
        <v>44196</v>
      </c>
      <c r="I22" s="2"/>
    </row>
    <row r="23" spans="1:9" x14ac:dyDescent="0.35">
      <c r="A23" s="1" t="s">
        <v>65</v>
      </c>
      <c r="B23" s="2" t="s">
        <v>66</v>
      </c>
      <c r="C23" s="3" t="s">
        <v>67</v>
      </c>
      <c r="D23" s="4">
        <v>1100</v>
      </c>
      <c r="E23" s="4">
        <v>1100</v>
      </c>
      <c r="F23" s="4">
        <v>1100</v>
      </c>
      <c r="G23" s="5">
        <v>43941</v>
      </c>
      <c r="H23" s="5">
        <v>43951</v>
      </c>
      <c r="I23" s="2"/>
    </row>
    <row r="24" spans="1:9" x14ac:dyDescent="0.35">
      <c r="A24" s="1" t="s">
        <v>68</v>
      </c>
      <c r="B24" s="2" t="s">
        <v>69</v>
      </c>
      <c r="C24" s="3" t="s">
        <v>70</v>
      </c>
      <c r="D24" s="4">
        <v>5800</v>
      </c>
      <c r="E24" s="4">
        <v>5800</v>
      </c>
      <c r="F24" s="4">
        <v>5800</v>
      </c>
      <c r="G24" s="5">
        <v>43958</v>
      </c>
      <c r="H24" s="5">
        <v>43970</v>
      </c>
      <c r="I24" s="2"/>
    </row>
    <row r="25" spans="1:9" x14ac:dyDescent="0.35">
      <c r="A25" s="1" t="s">
        <v>71</v>
      </c>
      <c r="B25" s="2" t="s">
        <v>72</v>
      </c>
      <c r="C25" s="3" t="s">
        <v>47</v>
      </c>
      <c r="D25" s="4">
        <f>5000*68.26%+5000*31.74%</f>
        <v>5000</v>
      </c>
      <c r="E25" s="4">
        <v>5000</v>
      </c>
      <c r="F25" s="4">
        <v>5000</v>
      </c>
      <c r="G25" s="5">
        <v>43949</v>
      </c>
      <c r="H25" s="5">
        <v>43982</v>
      </c>
      <c r="I25" s="2"/>
    </row>
    <row r="26" spans="1:9" x14ac:dyDescent="0.35">
      <c r="A26" s="1" t="s">
        <v>73</v>
      </c>
      <c r="B26" s="2" t="s">
        <v>74</v>
      </c>
      <c r="C26" s="3" t="s">
        <v>75</v>
      </c>
      <c r="D26" s="4">
        <v>5980</v>
      </c>
      <c r="E26" s="4">
        <v>5980</v>
      </c>
      <c r="F26" s="4">
        <v>5980</v>
      </c>
      <c r="G26" s="5">
        <v>43972</v>
      </c>
      <c r="H26" s="5">
        <v>44196</v>
      </c>
      <c r="I26" s="2"/>
    </row>
    <row r="27" spans="1:9" ht="39" x14ac:dyDescent="0.35">
      <c r="A27" s="1" t="s">
        <v>73</v>
      </c>
      <c r="B27" s="2" t="s">
        <v>74</v>
      </c>
      <c r="C27" s="3" t="s">
        <v>76</v>
      </c>
      <c r="D27" s="4">
        <v>5980</v>
      </c>
      <c r="E27" s="4">
        <v>5979.99</v>
      </c>
      <c r="F27" s="4">
        <v>5979.99</v>
      </c>
      <c r="G27" s="5">
        <v>43972</v>
      </c>
      <c r="H27" s="5">
        <v>44196</v>
      </c>
      <c r="I27" s="2"/>
    </row>
    <row r="28" spans="1:9" x14ac:dyDescent="0.35">
      <c r="A28" s="1" t="s">
        <v>73</v>
      </c>
      <c r="B28" s="2" t="s">
        <v>74</v>
      </c>
      <c r="C28" s="3" t="s">
        <v>77</v>
      </c>
      <c r="D28" s="4">
        <v>5980</v>
      </c>
      <c r="E28" s="4">
        <v>5980</v>
      </c>
      <c r="F28" s="4">
        <v>5980</v>
      </c>
      <c r="G28" s="5">
        <v>43972</v>
      </c>
      <c r="H28" s="5">
        <v>44196</v>
      </c>
      <c r="I28" s="2"/>
    </row>
    <row r="29" spans="1:9" ht="26" x14ac:dyDescent="0.35">
      <c r="A29" s="1" t="s">
        <v>78</v>
      </c>
      <c r="B29" s="2" t="s">
        <v>79</v>
      </c>
      <c r="C29" s="3" t="s">
        <v>80</v>
      </c>
      <c r="D29" s="4">
        <v>33750</v>
      </c>
      <c r="E29" s="4">
        <v>33750</v>
      </c>
      <c r="F29" s="4">
        <v>33750</v>
      </c>
      <c r="G29" s="5">
        <v>43990</v>
      </c>
      <c r="H29" s="5">
        <v>44012</v>
      </c>
      <c r="I29" s="2"/>
    </row>
    <row r="30" spans="1:9" x14ac:dyDescent="0.35">
      <c r="A30" s="1" t="s">
        <v>81</v>
      </c>
      <c r="B30" s="2" t="s">
        <v>82</v>
      </c>
      <c r="C30" s="3" t="s">
        <v>83</v>
      </c>
      <c r="D30" s="4">
        <v>11560</v>
      </c>
      <c r="E30" s="4">
        <v>11560</v>
      </c>
      <c r="F30" s="4">
        <v>11560</v>
      </c>
      <c r="G30" s="5">
        <v>43966</v>
      </c>
      <c r="H30" s="5">
        <v>44334</v>
      </c>
      <c r="I30" s="2"/>
    </row>
    <row r="31" spans="1:9" ht="26" x14ac:dyDescent="0.35">
      <c r="A31" s="1" t="s">
        <v>84</v>
      </c>
      <c r="B31" s="2" t="s">
        <v>85</v>
      </c>
      <c r="C31" s="3" t="s">
        <v>86</v>
      </c>
      <c r="D31" s="4">
        <v>2361.1999999999998</v>
      </c>
      <c r="E31" s="4">
        <v>2361.1999999999998</v>
      </c>
      <c r="F31" s="4">
        <v>2361.1999999999998</v>
      </c>
      <c r="G31" s="5">
        <v>44018</v>
      </c>
      <c r="H31" s="5">
        <v>44029</v>
      </c>
      <c r="I31" s="2"/>
    </row>
    <row r="32" spans="1:9" ht="39" x14ac:dyDescent="0.35">
      <c r="A32" s="1">
        <v>8337003883</v>
      </c>
      <c r="B32" s="2" t="s">
        <v>87</v>
      </c>
      <c r="C32" s="3" t="s">
        <v>88</v>
      </c>
      <c r="D32" s="4">
        <v>15590.58</v>
      </c>
      <c r="E32" s="4">
        <v>15590.58</v>
      </c>
      <c r="F32" s="4">
        <v>15590.58</v>
      </c>
      <c r="G32" s="5">
        <v>43997</v>
      </c>
      <c r="H32" s="5">
        <v>44362</v>
      </c>
      <c r="I32" s="2"/>
    </row>
    <row r="33" spans="1:9" ht="26" x14ac:dyDescent="0.35">
      <c r="A33" s="1" t="s">
        <v>89</v>
      </c>
      <c r="B33" s="2" t="s">
        <v>90</v>
      </c>
      <c r="C33" s="3" t="s">
        <v>91</v>
      </c>
      <c r="D33" s="4">
        <v>290</v>
      </c>
      <c r="E33" s="4">
        <v>290</v>
      </c>
      <c r="F33" s="4">
        <v>290</v>
      </c>
      <c r="G33" s="5">
        <v>44005</v>
      </c>
      <c r="H33" s="5">
        <v>44008</v>
      </c>
      <c r="I33" s="2"/>
    </row>
    <row r="34" spans="1:9" ht="52" x14ac:dyDescent="0.35">
      <c r="A34" s="1" t="s">
        <v>92</v>
      </c>
      <c r="B34" s="2" t="s">
        <v>93</v>
      </c>
      <c r="C34" s="3" t="s">
        <v>47</v>
      </c>
      <c r="D34" s="4">
        <f>4869.82+2264.4</f>
        <v>7134.2199999999993</v>
      </c>
      <c r="E34" s="4">
        <f>4354.16+2261.64</f>
        <v>6615.7999999999993</v>
      </c>
      <c r="F34" s="4">
        <f>4354.16+2261.64</f>
        <v>6615.7999999999993</v>
      </c>
      <c r="G34" s="5">
        <v>43991</v>
      </c>
      <c r="H34" s="5">
        <v>44196</v>
      </c>
      <c r="I34" s="6" t="s">
        <v>15</v>
      </c>
    </row>
    <row r="35" spans="1:9" ht="39" x14ac:dyDescent="0.35">
      <c r="A35" s="1" t="s">
        <v>94</v>
      </c>
      <c r="B35" s="2" t="s">
        <v>95</v>
      </c>
      <c r="C35" s="3" t="s">
        <v>47</v>
      </c>
      <c r="D35" s="4">
        <f>18512.23+8607.95</f>
        <v>27120.18</v>
      </c>
      <c r="E35" s="4">
        <f>17909+8327.44</f>
        <v>26236.440000000002</v>
      </c>
      <c r="F35" s="4">
        <f>17909+8327.44</f>
        <v>26236.440000000002</v>
      </c>
      <c r="G35" s="5">
        <v>44007</v>
      </c>
      <c r="H35" s="5">
        <v>44343</v>
      </c>
      <c r="I35" s="6" t="s">
        <v>15</v>
      </c>
    </row>
    <row r="36" spans="1:9" ht="26" x14ac:dyDescent="0.35">
      <c r="A36" s="1" t="s">
        <v>96</v>
      </c>
      <c r="B36" s="2" t="s">
        <v>97</v>
      </c>
      <c r="C36" s="3" t="s">
        <v>98</v>
      </c>
      <c r="D36" s="4">
        <v>238</v>
      </c>
      <c r="E36" s="4">
        <v>238</v>
      </c>
      <c r="F36" s="4">
        <v>238</v>
      </c>
      <c r="G36" s="5">
        <v>44035</v>
      </c>
      <c r="H36" s="5">
        <v>44042</v>
      </c>
      <c r="I36" s="2"/>
    </row>
    <row r="37" spans="1:9" ht="26" x14ac:dyDescent="0.35">
      <c r="A37" s="1" t="s">
        <v>99</v>
      </c>
      <c r="B37" s="2" t="s">
        <v>100</v>
      </c>
      <c r="C37" s="3" t="s">
        <v>101</v>
      </c>
      <c r="D37" s="4">
        <v>720</v>
      </c>
      <c r="E37" s="4">
        <v>720</v>
      </c>
      <c r="F37" s="4">
        <v>720</v>
      </c>
      <c r="G37" s="5">
        <v>44040</v>
      </c>
      <c r="H37" s="5">
        <v>44058</v>
      </c>
      <c r="I37" s="2"/>
    </row>
    <row r="38" spans="1:9" x14ac:dyDescent="0.35">
      <c r="A38" s="1" t="s">
        <v>102</v>
      </c>
      <c r="B38" s="2" t="s">
        <v>103</v>
      </c>
      <c r="C38" s="3" t="s">
        <v>104</v>
      </c>
      <c r="D38" s="4">
        <v>283</v>
      </c>
      <c r="E38" s="4">
        <v>283</v>
      </c>
      <c r="F38" s="4">
        <v>283</v>
      </c>
      <c r="G38" s="5">
        <v>44050</v>
      </c>
      <c r="H38" s="5">
        <v>44081</v>
      </c>
      <c r="I38" s="2"/>
    </row>
    <row r="39" spans="1:9" ht="26" x14ac:dyDescent="0.35">
      <c r="A39" s="1" t="s">
        <v>105</v>
      </c>
      <c r="B39" s="2" t="s">
        <v>106</v>
      </c>
      <c r="C39" s="3" t="s">
        <v>107</v>
      </c>
      <c r="D39" s="4">
        <v>1500</v>
      </c>
      <c r="E39" s="4">
        <v>1500</v>
      </c>
      <c r="F39" s="4">
        <v>1500</v>
      </c>
      <c r="G39" s="5">
        <v>44137</v>
      </c>
      <c r="H39" s="5">
        <v>44167</v>
      </c>
      <c r="I39" s="2"/>
    </row>
    <row r="40" spans="1:9" ht="26" x14ac:dyDescent="0.35">
      <c r="A40" s="1">
        <v>8451953442</v>
      </c>
      <c r="B40" s="2" t="s">
        <v>108</v>
      </c>
      <c r="C40" s="3" t="s">
        <v>109</v>
      </c>
      <c r="D40" s="4">
        <v>3800</v>
      </c>
      <c r="E40" s="4">
        <v>3800</v>
      </c>
      <c r="F40" s="4">
        <v>3800</v>
      </c>
      <c r="G40" s="5">
        <v>44103</v>
      </c>
      <c r="H40" s="5">
        <v>44165</v>
      </c>
      <c r="I40" s="2"/>
    </row>
    <row r="41" spans="1:9" ht="26" x14ac:dyDescent="0.35">
      <c r="A41" s="1" t="s">
        <v>110</v>
      </c>
      <c r="B41" s="2" t="s">
        <v>111</v>
      </c>
      <c r="C41" s="3" t="s">
        <v>112</v>
      </c>
      <c r="D41" s="4">
        <v>6500</v>
      </c>
      <c r="E41" s="4">
        <v>6500</v>
      </c>
      <c r="F41" s="4">
        <v>6500</v>
      </c>
      <c r="G41" s="5">
        <v>44144</v>
      </c>
      <c r="H41" s="5">
        <v>44174</v>
      </c>
      <c r="I41" s="2"/>
    </row>
    <row r="42" spans="1:9" x14ac:dyDescent="0.35">
      <c r="A42" s="1" t="s">
        <v>113</v>
      </c>
      <c r="B42" s="2" t="s">
        <v>114</v>
      </c>
      <c r="C42" s="3" t="s">
        <v>107</v>
      </c>
      <c r="D42" s="4">
        <v>2600</v>
      </c>
      <c r="E42" s="4">
        <v>2600</v>
      </c>
      <c r="F42" s="4">
        <v>2600</v>
      </c>
      <c r="G42" s="5">
        <v>44147</v>
      </c>
      <c r="H42" s="5">
        <v>44162</v>
      </c>
      <c r="I42" s="2"/>
    </row>
    <row r="43" spans="1:9" ht="26" x14ac:dyDescent="0.35">
      <c r="A43" s="7" t="s">
        <v>115</v>
      </c>
      <c r="B43" s="2" t="s">
        <v>116</v>
      </c>
      <c r="C43" s="3" t="s">
        <v>117</v>
      </c>
      <c r="D43" s="4">
        <v>400</v>
      </c>
      <c r="E43" s="4">
        <v>400</v>
      </c>
      <c r="F43" s="4">
        <v>400</v>
      </c>
      <c r="G43" s="5">
        <v>44214</v>
      </c>
      <c r="H43" s="5">
        <v>44220</v>
      </c>
      <c r="I43" s="2"/>
    </row>
    <row r="44" spans="1:9" ht="26" x14ac:dyDescent="0.35">
      <c r="A44" s="1" t="s">
        <v>118</v>
      </c>
      <c r="B44" s="2" t="s">
        <v>119</v>
      </c>
      <c r="C44" s="3" t="s">
        <v>120</v>
      </c>
      <c r="D44" s="4">
        <v>1800</v>
      </c>
      <c r="E44" s="4">
        <v>1800</v>
      </c>
      <c r="F44" s="4">
        <v>1800</v>
      </c>
      <c r="G44" s="5">
        <v>44132</v>
      </c>
      <c r="H44" s="5">
        <v>44141</v>
      </c>
      <c r="I44" s="2"/>
    </row>
    <row r="45" spans="1:9" ht="26" x14ac:dyDescent="0.35">
      <c r="A45" s="1" t="s">
        <v>121</v>
      </c>
      <c r="B45" s="2" t="s">
        <v>122</v>
      </c>
      <c r="C45" s="3" t="s">
        <v>47</v>
      </c>
      <c r="D45" s="4">
        <f>7422.33+3451.29</f>
        <v>10873.619999999999</v>
      </c>
      <c r="E45" s="4">
        <f>5874.68+3365.74</f>
        <v>9240.42</v>
      </c>
      <c r="F45" s="4">
        <f>5874.68+3365.74</f>
        <v>9240.42</v>
      </c>
      <c r="G45" s="5">
        <v>44141</v>
      </c>
      <c r="H45" s="5">
        <v>44341</v>
      </c>
      <c r="I45" s="6" t="s">
        <v>15</v>
      </c>
    </row>
    <row r="46" spans="1:9" ht="26" x14ac:dyDescent="0.35">
      <c r="A46" s="1" t="s">
        <v>123</v>
      </c>
      <c r="B46" s="2" t="s">
        <v>124</v>
      </c>
      <c r="C46" s="3" t="s">
        <v>88</v>
      </c>
      <c r="D46" s="4">
        <v>210.21</v>
      </c>
      <c r="E46" s="4">
        <v>210.21</v>
      </c>
      <c r="F46" s="4">
        <v>210.21</v>
      </c>
      <c r="G46" s="5">
        <v>44141</v>
      </c>
      <c r="H46" s="5">
        <v>44187</v>
      </c>
      <c r="I46" s="2"/>
    </row>
    <row r="47" spans="1:9" ht="65" x14ac:dyDescent="0.35">
      <c r="A47" s="1" t="s">
        <v>125</v>
      </c>
      <c r="B47" s="2" t="s">
        <v>126</v>
      </c>
      <c r="C47" s="3" t="s">
        <v>127</v>
      </c>
      <c r="D47" s="4">
        <v>323.83999999999997</v>
      </c>
      <c r="E47" s="4">
        <v>323.83999999999997</v>
      </c>
      <c r="F47" s="4">
        <v>323.83999999999997</v>
      </c>
      <c r="G47" s="5">
        <v>44221</v>
      </c>
      <c r="H47" s="5">
        <v>44232</v>
      </c>
      <c r="I47" s="2"/>
    </row>
    <row r="48" spans="1:9" ht="39" x14ac:dyDescent="0.35">
      <c r="A48" s="7" t="s">
        <v>128</v>
      </c>
      <c r="B48" s="2" t="s">
        <v>129</v>
      </c>
      <c r="C48" s="3" t="s">
        <v>130</v>
      </c>
      <c r="D48" s="4">
        <v>209.52</v>
      </c>
      <c r="E48" s="4">
        <v>209.52</v>
      </c>
      <c r="F48" s="4">
        <v>209.52</v>
      </c>
      <c r="G48" s="5">
        <v>44215</v>
      </c>
      <c r="H48" s="5">
        <v>44218</v>
      </c>
      <c r="I48" s="2"/>
    </row>
    <row r="49" spans="1:9" ht="26" x14ac:dyDescent="0.35">
      <c r="A49" s="1" t="s">
        <v>131</v>
      </c>
      <c r="B49" s="2" t="s">
        <v>132</v>
      </c>
      <c r="C49" s="3" t="s">
        <v>133</v>
      </c>
      <c r="D49" s="4">
        <v>180</v>
      </c>
      <c r="E49" s="4">
        <v>180</v>
      </c>
      <c r="F49" s="4">
        <v>180</v>
      </c>
      <c r="G49" s="5">
        <v>44208</v>
      </c>
      <c r="H49" s="5">
        <v>44215</v>
      </c>
      <c r="I49" s="2"/>
    </row>
    <row r="50" spans="1:9" ht="26" x14ac:dyDescent="0.35">
      <c r="A50" s="1" t="s">
        <v>134</v>
      </c>
      <c r="B50" s="2" t="s">
        <v>135</v>
      </c>
      <c r="C50" s="3" t="s">
        <v>136</v>
      </c>
      <c r="D50" s="4">
        <v>2900</v>
      </c>
      <c r="E50" s="4">
        <v>2900</v>
      </c>
      <c r="F50" s="4">
        <v>2900</v>
      </c>
      <c r="G50" s="5">
        <v>44313</v>
      </c>
      <c r="H50" s="5">
        <v>44328</v>
      </c>
      <c r="I50" s="2"/>
    </row>
    <row r="51" spans="1:9" x14ac:dyDescent="0.35">
      <c r="A51" s="1" t="s">
        <v>137</v>
      </c>
      <c r="B51" s="2" t="s">
        <v>138</v>
      </c>
      <c r="C51" s="3" t="s">
        <v>139</v>
      </c>
      <c r="D51" s="4">
        <v>500</v>
      </c>
      <c r="E51" s="4">
        <v>500</v>
      </c>
      <c r="F51" s="4">
        <v>500</v>
      </c>
      <c r="G51" s="5">
        <v>44308</v>
      </c>
      <c r="H51" s="5">
        <v>44313</v>
      </c>
      <c r="I51" s="2"/>
    </row>
    <row r="52" spans="1:9" ht="26" x14ac:dyDescent="0.35">
      <c r="A52" s="1" t="s">
        <v>140</v>
      </c>
      <c r="B52" s="2" t="s">
        <v>141</v>
      </c>
      <c r="C52" s="3" t="s">
        <v>142</v>
      </c>
      <c r="D52" s="4">
        <v>550</v>
      </c>
      <c r="E52" s="4">
        <v>550</v>
      </c>
      <c r="F52" s="4">
        <v>550</v>
      </c>
      <c r="G52" s="5">
        <v>44286</v>
      </c>
      <c r="H52" s="5">
        <v>44301</v>
      </c>
      <c r="I52" s="2"/>
    </row>
    <row r="53" spans="1:9" ht="26" x14ac:dyDescent="0.35">
      <c r="A53" s="1" t="s">
        <v>143</v>
      </c>
      <c r="B53" s="2" t="s">
        <v>144</v>
      </c>
      <c r="C53" s="3" t="s">
        <v>136</v>
      </c>
      <c r="D53" s="4">
        <v>1289</v>
      </c>
      <c r="E53" s="4">
        <v>1289</v>
      </c>
      <c r="F53" s="4">
        <v>1289</v>
      </c>
      <c r="G53" s="5">
        <v>44301</v>
      </c>
      <c r="H53" s="5">
        <v>44316</v>
      </c>
      <c r="I53" s="2"/>
    </row>
    <row r="54" spans="1:9" ht="52" x14ac:dyDescent="0.35">
      <c r="A54" s="13" t="s">
        <v>145</v>
      </c>
      <c r="B54" s="8" t="s">
        <v>146</v>
      </c>
      <c r="C54" s="3" t="s">
        <v>147</v>
      </c>
      <c r="D54" s="4">
        <v>55120</v>
      </c>
      <c r="E54" s="4">
        <v>55120</v>
      </c>
      <c r="F54" s="4">
        <v>55120</v>
      </c>
      <c r="G54" s="10">
        <v>43626</v>
      </c>
      <c r="H54" s="9">
        <v>44357</v>
      </c>
      <c r="I54" s="8"/>
    </row>
    <row r="55" spans="1:9" ht="26" x14ac:dyDescent="0.35">
      <c r="A55" s="13" t="s">
        <v>148</v>
      </c>
      <c r="B55" s="8" t="s">
        <v>149</v>
      </c>
      <c r="C55" s="3" t="s">
        <v>35</v>
      </c>
      <c r="D55" s="4">
        <v>4170</v>
      </c>
      <c r="E55" s="4">
        <v>4170</v>
      </c>
      <c r="F55" s="4">
        <v>4170</v>
      </c>
      <c r="G55" s="10">
        <v>43388</v>
      </c>
      <c r="H55" s="9">
        <v>44484</v>
      </c>
      <c r="I55" s="8"/>
    </row>
    <row r="56" spans="1:9" x14ac:dyDescent="0.35">
      <c r="A56" s="13" t="s">
        <v>150</v>
      </c>
      <c r="B56" s="8" t="s">
        <v>151</v>
      </c>
      <c r="C56" s="3" t="s">
        <v>152</v>
      </c>
      <c r="D56" s="4">
        <v>2000</v>
      </c>
      <c r="E56" s="4">
        <v>2000</v>
      </c>
      <c r="F56" s="4">
        <v>2000</v>
      </c>
      <c r="G56" s="10">
        <v>43727</v>
      </c>
      <c r="H56" s="9">
        <v>44408</v>
      </c>
      <c r="I56" s="8"/>
    </row>
    <row r="57" spans="1:9" ht="39" x14ac:dyDescent="0.35">
      <c r="A57" s="13" t="s">
        <v>153</v>
      </c>
      <c r="B57" s="8" t="s">
        <v>154</v>
      </c>
      <c r="C57" s="3" t="s">
        <v>155</v>
      </c>
      <c r="D57" s="4">
        <v>47182.2</v>
      </c>
      <c r="E57" s="4">
        <v>47182.2</v>
      </c>
      <c r="F57" s="4">
        <v>47182.2</v>
      </c>
      <c r="G57" s="10">
        <v>43881</v>
      </c>
      <c r="H57" s="9">
        <v>44428</v>
      </c>
      <c r="I57" s="8"/>
    </row>
    <row r="58" spans="1:9" ht="26" x14ac:dyDescent="0.35">
      <c r="A58" s="13" t="s">
        <v>156</v>
      </c>
      <c r="B58" s="8" t="s">
        <v>157</v>
      </c>
      <c r="C58" s="3" t="s">
        <v>158</v>
      </c>
      <c r="D58" s="4">
        <v>5000</v>
      </c>
      <c r="E58" s="4">
        <v>5000</v>
      </c>
      <c r="F58" s="4">
        <v>5000</v>
      </c>
      <c r="G58" s="10">
        <v>44027</v>
      </c>
      <c r="H58" s="9">
        <v>44392</v>
      </c>
      <c r="I58" s="8"/>
    </row>
    <row r="59" spans="1:9" ht="26" x14ac:dyDescent="0.35">
      <c r="A59" s="1">
        <v>8508689848</v>
      </c>
      <c r="B59" s="8" t="s">
        <v>159</v>
      </c>
      <c r="C59" s="3" t="s">
        <v>160</v>
      </c>
      <c r="D59" s="4">
        <v>40000</v>
      </c>
      <c r="E59" s="4">
        <v>40000</v>
      </c>
      <c r="F59" s="4">
        <v>40000</v>
      </c>
      <c r="G59" s="10">
        <v>44238</v>
      </c>
      <c r="H59" s="9">
        <v>44388</v>
      </c>
      <c r="I59" s="8"/>
    </row>
    <row r="60" spans="1:9" ht="39" x14ac:dyDescent="0.35">
      <c r="A60" s="1">
        <v>8337003883</v>
      </c>
      <c r="B60" s="8" t="s">
        <v>87</v>
      </c>
      <c r="C60" s="3" t="s">
        <v>88</v>
      </c>
      <c r="D60" s="4">
        <v>15590.58</v>
      </c>
      <c r="E60" s="4">
        <v>15590.58</v>
      </c>
      <c r="F60" s="4">
        <v>15590.58</v>
      </c>
      <c r="G60" s="10">
        <v>43997</v>
      </c>
      <c r="H60" s="9">
        <v>44362</v>
      </c>
      <c r="I60" s="8"/>
    </row>
    <row r="61" spans="1:9" ht="26" x14ac:dyDescent="0.35">
      <c r="A61" s="13" t="s">
        <v>161</v>
      </c>
      <c r="B61" s="8" t="s">
        <v>162</v>
      </c>
      <c r="C61" s="3" t="s">
        <v>163</v>
      </c>
      <c r="D61" s="4">
        <v>273</v>
      </c>
      <c r="E61" s="4">
        <v>273</v>
      </c>
      <c r="F61" s="4">
        <v>273</v>
      </c>
      <c r="G61" s="10">
        <v>44136</v>
      </c>
      <c r="H61" s="9">
        <v>44500</v>
      </c>
      <c r="I61" s="8"/>
    </row>
    <row r="62" spans="1:9" ht="39" x14ac:dyDescent="0.35">
      <c r="A62" s="13" t="s">
        <v>164</v>
      </c>
      <c r="B62" s="8" t="s">
        <v>165</v>
      </c>
      <c r="C62" s="3" t="s">
        <v>112</v>
      </c>
      <c r="D62" s="4">
        <v>14000</v>
      </c>
      <c r="E62" s="4">
        <v>14000</v>
      </c>
      <c r="F62" s="4">
        <v>14000</v>
      </c>
      <c r="G62" s="10">
        <v>44168</v>
      </c>
      <c r="H62" s="9">
        <v>44533</v>
      </c>
      <c r="I62" s="8"/>
    </row>
    <row r="63" spans="1:9" x14ac:dyDescent="0.35">
      <c r="A63" s="13" t="s">
        <v>166</v>
      </c>
      <c r="B63" s="8" t="s">
        <v>167</v>
      </c>
      <c r="C63" s="3" t="s">
        <v>168</v>
      </c>
      <c r="D63" s="4">
        <v>48900</v>
      </c>
      <c r="E63" s="4">
        <v>48900</v>
      </c>
      <c r="F63" s="4">
        <v>48900</v>
      </c>
      <c r="G63" s="10">
        <v>44126</v>
      </c>
      <c r="H63" s="9">
        <v>44491</v>
      </c>
      <c r="I63" s="8"/>
    </row>
    <row r="64" spans="1:9" ht="26" x14ac:dyDescent="0.35">
      <c r="A64" s="13" t="s">
        <v>169</v>
      </c>
      <c r="B64" s="8" t="s">
        <v>170</v>
      </c>
      <c r="C64" s="3" t="s">
        <v>171</v>
      </c>
      <c r="D64" s="4">
        <v>37000</v>
      </c>
      <c r="E64" s="4">
        <v>37000</v>
      </c>
      <c r="F64" s="4">
        <v>37000</v>
      </c>
      <c r="G64" s="10">
        <v>44545</v>
      </c>
      <c r="H64" s="9">
        <v>44517</v>
      </c>
      <c r="I64" s="8"/>
    </row>
    <row r="65" spans="1:9" ht="39" x14ac:dyDescent="0.35">
      <c r="A65" s="13" t="s">
        <v>172</v>
      </c>
      <c r="B65" s="8" t="s">
        <v>173</v>
      </c>
      <c r="C65" s="3" t="s">
        <v>41</v>
      </c>
      <c r="D65" s="4">
        <v>3491.32</v>
      </c>
      <c r="E65" s="4">
        <v>3491.32</v>
      </c>
      <c r="F65" s="4">
        <v>3491.32</v>
      </c>
      <c r="G65" s="10">
        <v>44365</v>
      </c>
      <c r="H65" s="9">
        <v>44399</v>
      </c>
      <c r="I65" s="8"/>
    </row>
    <row r="66" spans="1:9" ht="26" x14ac:dyDescent="0.35">
      <c r="A66" s="13" t="s">
        <v>174</v>
      </c>
      <c r="B66" s="8" t="s">
        <v>175</v>
      </c>
      <c r="C66" s="3" t="s">
        <v>176</v>
      </c>
      <c r="D66" s="4">
        <v>3140</v>
      </c>
      <c r="E66" s="4">
        <v>3140</v>
      </c>
      <c r="F66" s="4">
        <v>3140</v>
      </c>
      <c r="G66" s="10">
        <v>44397</v>
      </c>
      <c r="H66" s="9">
        <v>44523</v>
      </c>
      <c r="I66" s="8"/>
    </row>
    <row r="67" spans="1:9" x14ac:dyDescent="0.35">
      <c r="A67" s="13" t="s">
        <v>177</v>
      </c>
      <c r="B67" s="8" t="s">
        <v>178</v>
      </c>
      <c r="C67" s="3" t="s">
        <v>179</v>
      </c>
      <c r="D67" s="4">
        <v>1100</v>
      </c>
      <c r="E67" s="4">
        <v>1100</v>
      </c>
      <c r="F67" s="4">
        <v>1100</v>
      </c>
      <c r="G67" s="10">
        <v>44461</v>
      </c>
      <c r="H67" s="9">
        <v>44462</v>
      </c>
      <c r="I67" s="8"/>
    </row>
    <row r="68" spans="1:9" ht="26" x14ac:dyDescent="0.35">
      <c r="A68" s="13" t="s">
        <v>180</v>
      </c>
      <c r="B68" s="8" t="s">
        <v>181</v>
      </c>
      <c r="C68" s="3" t="s">
        <v>182</v>
      </c>
      <c r="D68" s="4">
        <v>186</v>
      </c>
      <c r="E68" s="4">
        <v>186</v>
      </c>
      <c r="F68" s="4">
        <v>186</v>
      </c>
      <c r="G68" s="10">
        <v>44512</v>
      </c>
      <c r="H68" s="9">
        <v>44542</v>
      </c>
      <c r="I68" s="8"/>
    </row>
    <row r="69" spans="1:9" ht="26" x14ac:dyDescent="0.35">
      <c r="A69" s="12" t="s">
        <v>183</v>
      </c>
      <c r="B69" s="3" t="s">
        <v>184</v>
      </c>
      <c r="C69" s="3" t="s">
        <v>185</v>
      </c>
      <c r="D69" s="4">
        <v>2700</v>
      </c>
      <c r="E69" s="4">
        <f>1734.53+224.95</f>
        <v>1959.48</v>
      </c>
      <c r="F69" s="4">
        <f>1734.53+224.95</f>
        <v>1959.48</v>
      </c>
      <c r="G69" s="11">
        <v>42725</v>
      </c>
      <c r="H69" s="11">
        <v>44551</v>
      </c>
      <c r="I69" s="1" t="s">
        <v>15</v>
      </c>
    </row>
    <row r="70" spans="1:9" ht="26" x14ac:dyDescent="0.35">
      <c r="A70" s="12" t="s">
        <v>186</v>
      </c>
      <c r="B70" s="3" t="s">
        <v>187</v>
      </c>
      <c r="C70" s="3" t="s">
        <v>188</v>
      </c>
      <c r="D70" s="4">
        <v>292000</v>
      </c>
      <c r="E70" s="4">
        <v>135500</v>
      </c>
      <c r="F70" s="4">
        <v>135500</v>
      </c>
      <c r="G70" s="11">
        <v>43766</v>
      </c>
      <c r="H70" s="11">
        <v>44592</v>
      </c>
      <c r="I70" s="1" t="s">
        <v>15</v>
      </c>
    </row>
    <row r="71" spans="1:9" ht="26" x14ac:dyDescent="0.35">
      <c r="A71" s="12" t="s">
        <v>189</v>
      </c>
      <c r="B71" s="3" t="s">
        <v>190</v>
      </c>
      <c r="C71" s="3" t="s">
        <v>191</v>
      </c>
      <c r="D71" s="4">
        <v>1380</v>
      </c>
      <c r="E71" s="4">
        <v>1380</v>
      </c>
      <c r="F71" s="4">
        <v>1380</v>
      </c>
      <c r="G71" s="11">
        <v>43517</v>
      </c>
      <c r="H71" s="11">
        <v>44621</v>
      </c>
      <c r="I71" s="1"/>
    </row>
    <row r="72" spans="1:9" ht="39" x14ac:dyDescent="0.35">
      <c r="A72" s="12" t="s">
        <v>192</v>
      </c>
      <c r="B72" s="3" t="s">
        <v>193</v>
      </c>
      <c r="C72" s="3" t="s">
        <v>194</v>
      </c>
      <c r="D72" s="4">
        <v>8400</v>
      </c>
      <c r="E72" s="4">
        <f>5300+900</f>
        <v>6200</v>
      </c>
      <c r="F72" s="4">
        <f>5273.5+895.5+31</f>
        <v>6200</v>
      </c>
      <c r="G72" s="11">
        <v>43844</v>
      </c>
      <c r="H72" s="11">
        <v>44609</v>
      </c>
      <c r="I72" s="1" t="s">
        <v>15</v>
      </c>
    </row>
    <row r="73" spans="1:9" ht="26" x14ac:dyDescent="0.35">
      <c r="A73" s="12" t="s">
        <v>195</v>
      </c>
      <c r="B73" s="3" t="s">
        <v>196</v>
      </c>
      <c r="C73" s="3" t="s">
        <v>35</v>
      </c>
      <c r="D73" s="4">
        <v>240</v>
      </c>
      <c r="E73" s="4">
        <v>230.77</v>
      </c>
      <c r="F73" s="4">
        <v>230.77</v>
      </c>
      <c r="G73" s="11">
        <v>43899</v>
      </c>
      <c r="H73" s="11">
        <v>44629</v>
      </c>
      <c r="I73" s="1" t="s">
        <v>15</v>
      </c>
    </row>
    <row r="74" spans="1:9" x14ac:dyDescent="0.35">
      <c r="A74" s="12" t="s">
        <v>197</v>
      </c>
      <c r="B74" s="3" t="s">
        <v>198</v>
      </c>
      <c r="C74" s="3" t="s">
        <v>199</v>
      </c>
      <c r="D74" s="4">
        <v>900</v>
      </c>
      <c r="E74" s="4">
        <v>900</v>
      </c>
      <c r="F74" s="4">
        <v>900</v>
      </c>
      <c r="G74" s="11">
        <v>44223</v>
      </c>
      <c r="H74" s="11">
        <v>44588</v>
      </c>
      <c r="I74" s="1"/>
    </row>
    <row r="75" spans="1:9" x14ac:dyDescent="0.35">
      <c r="A75" s="12" t="s">
        <v>197</v>
      </c>
      <c r="B75" s="3" t="s">
        <v>200</v>
      </c>
      <c r="C75" s="3" t="s">
        <v>199</v>
      </c>
      <c r="D75" s="4">
        <v>950</v>
      </c>
      <c r="E75" s="4">
        <v>950</v>
      </c>
      <c r="F75" s="4">
        <v>950</v>
      </c>
      <c r="G75" s="11">
        <v>44223</v>
      </c>
      <c r="H75" s="11">
        <v>44588</v>
      </c>
      <c r="I75" s="1"/>
    </row>
    <row r="76" spans="1:9" ht="26" x14ac:dyDescent="0.35">
      <c r="A76" s="12" t="s">
        <v>197</v>
      </c>
      <c r="B76" s="3" t="s">
        <v>201</v>
      </c>
      <c r="C76" s="3" t="s">
        <v>199</v>
      </c>
      <c r="D76" s="4">
        <v>3500</v>
      </c>
      <c r="E76" s="4">
        <v>3500</v>
      </c>
      <c r="F76" s="4">
        <v>3500</v>
      </c>
      <c r="G76" s="11">
        <v>44223</v>
      </c>
      <c r="H76" s="11">
        <v>44588</v>
      </c>
      <c r="I76" s="1"/>
    </row>
    <row r="77" spans="1:9" ht="26" x14ac:dyDescent="0.35">
      <c r="A77" s="12" t="s">
        <v>202</v>
      </c>
      <c r="B77" s="3" t="s">
        <v>203</v>
      </c>
      <c r="C77" s="3" t="s">
        <v>204</v>
      </c>
      <c r="D77" s="4">
        <v>31100</v>
      </c>
      <c r="E77" s="4">
        <v>31100</v>
      </c>
      <c r="F77" s="4">
        <v>31100</v>
      </c>
      <c r="G77" s="11">
        <v>44197</v>
      </c>
      <c r="H77" s="11">
        <v>44561</v>
      </c>
      <c r="I77" s="1"/>
    </row>
    <row r="78" spans="1:9" ht="39" x14ac:dyDescent="0.35">
      <c r="A78" s="12" t="s">
        <v>205</v>
      </c>
      <c r="B78" s="3" t="s">
        <v>206</v>
      </c>
      <c r="C78" s="3" t="s">
        <v>204</v>
      </c>
      <c r="D78" s="4">
        <v>234395</v>
      </c>
      <c r="E78" s="4">
        <f>208858.25+13767.25</f>
        <v>222625.5</v>
      </c>
      <c r="F78" s="4">
        <f>208858.25+13767.25</f>
        <v>222625.5</v>
      </c>
      <c r="G78" s="11">
        <v>44197</v>
      </c>
      <c r="H78" s="11">
        <v>44561</v>
      </c>
      <c r="I78" s="1" t="s">
        <v>15</v>
      </c>
    </row>
    <row r="79" spans="1:9" ht="26" x14ac:dyDescent="0.35">
      <c r="A79" s="12" t="s">
        <v>207</v>
      </c>
      <c r="B79" s="3" t="s">
        <v>208</v>
      </c>
      <c r="C79" s="3" t="s">
        <v>209</v>
      </c>
      <c r="D79" s="4">
        <v>16250.36</v>
      </c>
      <c r="E79" s="4">
        <v>14859.32</v>
      </c>
      <c r="F79" s="4">
        <v>14859.32</v>
      </c>
      <c r="G79" s="11">
        <v>44197</v>
      </c>
      <c r="H79" s="11">
        <v>44561</v>
      </c>
      <c r="I79" s="1" t="s">
        <v>15</v>
      </c>
    </row>
    <row r="80" spans="1:9" ht="26" x14ac:dyDescent="0.35">
      <c r="A80" s="12" t="s">
        <v>210</v>
      </c>
      <c r="B80" s="3" t="s">
        <v>211</v>
      </c>
      <c r="C80" s="3" t="s">
        <v>212</v>
      </c>
      <c r="D80" s="4">
        <v>24501.77</v>
      </c>
      <c r="E80" s="4">
        <v>23566.67</v>
      </c>
      <c r="F80" s="4">
        <v>23566.67</v>
      </c>
      <c r="G80" s="11">
        <v>44197</v>
      </c>
      <c r="H80" s="11">
        <v>44561</v>
      </c>
      <c r="I80" s="1" t="s">
        <v>15</v>
      </c>
    </row>
    <row r="81" spans="1:9" ht="26" x14ac:dyDescent="0.35">
      <c r="A81" s="12" t="s">
        <v>213</v>
      </c>
      <c r="B81" s="3" t="s">
        <v>214</v>
      </c>
      <c r="C81" s="3" t="s">
        <v>204</v>
      </c>
      <c r="D81" s="4">
        <v>16360.89</v>
      </c>
      <c r="E81" s="4">
        <v>15735.73</v>
      </c>
      <c r="F81" s="4">
        <v>15735.73</v>
      </c>
      <c r="G81" s="11">
        <v>44197</v>
      </c>
      <c r="H81" s="11">
        <v>44561</v>
      </c>
      <c r="I81" s="1" t="s">
        <v>15</v>
      </c>
    </row>
    <row r="82" spans="1:9" ht="26" x14ac:dyDescent="0.35">
      <c r="A82" s="12" t="s">
        <v>215</v>
      </c>
      <c r="B82" s="3" t="s">
        <v>216</v>
      </c>
      <c r="C82" s="3" t="s">
        <v>204</v>
      </c>
      <c r="D82" s="4">
        <v>26391.41</v>
      </c>
      <c r="E82" s="4">
        <v>24325.52</v>
      </c>
      <c r="F82" s="4">
        <v>24325.52</v>
      </c>
      <c r="G82" s="11">
        <v>44197</v>
      </c>
      <c r="H82" s="11">
        <v>44561</v>
      </c>
      <c r="I82" s="1" t="s">
        <v>15</v>
      </c>
    </row>
    <row r="83" spans="1:9" ht="26" x14ac:dyDescent="0.35">
      <c r="A83" s="12" t="s">
        <v>217</v>
      </c>
      <c r="B83" s="3" t="s">
        <v>218</v>
      </c>
      <c r="C83" s="3" t="s">
        <v>219</v>
      </c>
      <c r="D83" s="4">
        <v>1762.2</v>
      </c>
      <c r="E83" s="4">
        <v>1633.5</v>
      </c>
      <c r="F83" s="4">
        <v>1633.5</v>
      </c>
      <c r="G83" s="11">
        <v>44197</v>
      </c>
      <c r="H83" s="11">
        <v>44561</v>
      </c>
      <c r="I83" s="1" t="s">
        <v>15</v>
      </c>
    </row>
    <row r="84" spans="1:9" ht="39" x14ac:dyDescent="0.35">
      <c r="A84" s="12" t="s">
        <v>220</v>
      </c>
      <c r="B84" s="3" t="s">
        <v>87</v>
      </c>
      <c r="C84" s="3" t="s">
        <v>88</v>
      </c>
      <c r="D84" s="4">
        <v>24524.5</v>
      </c>
      <c r="E84" s="4">
        <v>24524.5</v>
      </c>
      <c r="F84" s="4">
        <v>24524.5</v>
      </c>
      <c r="G84" s="11">
        <v>44186</v>
      </c>
      <c r="H84" s="11">
        <v>44551</v>
      </c>
      <c r="I84" s="1"/>
    </row>
    <row r="85" spans="1:9" ht="39" x14ac:dyDescent="0.35">
      <c r="A85" s="12" t="s">
        <v>221</v>
      </c>
      <c r="B85" s="3" t="s">
        <v>222</v>
      </c>
      <c r="C85" s="3" t="s">
        <v>223</v>
      </c>
      <c r="D85" s="4">
        <v>20000</v>
      </c>
      <c r="E85" s="4">
        <v>20000</v>
      </c>
      <c r="F85" s="4">
        <v>20000</v>
      </c>
      <c r="G85" s="11">
        <v>44229</v>
      </c>
      <c r="H85" s="11">
        <v>44594</v>
      </c>
      <c r="I85" s="1"/>
    </row>
    <row r="86" spans="1:9" x14ac:dyDescent="0.35">
      <c r="A86" s="12" t="s">
        <v>224</v>
      </c>
      <c r="B86" s="3" t="s">
        <v>225</v>
      </c>
      <c r="C86" s="3" t="s">
        <v>226</v>
      </c>
      <c r="D86" s="4">
        <v>5800</v>
      </c>
      <c r="E86" s="4">
        <v>5800</v>
      </c>
      <c r="F86" s="4">
        <v>5800</v>
      </c>
      <c r="G86" s="11">
        <v>44197</v>
      </c>
      <c r="H86" s="11">
        <v>44561</v>
      </c>
      <c r="I86" s="1"/>
    </row>
    <row r="87" spans="1:9" ht="39" x14ac:dyDescent="0.35">
      <c r="A87" s="12">
        <v>8690186858</v>
      </c>
      <c r="B87" s="3" t="s">
        <v>227</v>
      </c>
      <c r="C87" s="3" t="s">
        <v>228</v>
      </c>
      <c r="D87" s="4">
        <v>1600</v>
      </c>
      <c r="E87" s="4">
        <v>1600</v>
      </c>
      <c r="F87" s="4">
        <v>1600</v>
      </c>
      <c r="G87" s="11">
        <v>44309</v>
      </c>
      <c r="H87" s="11">
        <v>44561</v>
      </c>
      <c r="I87" s="1"/>
    </row>
    <row r="88" spans="1:9" ht="26" x14ac:dyDescent="0.35">
      <c r="A88" s="12" t="s">
        <v>229</v>
      </c>
      <c r="B88" s="3" t="s">
        <v>230</v>
      </c>
      <c r="C88" s="3" t="s">
        <v>231</v>
      </c>
      <c r="D88" s="4">
        <v>5980</v>
      </c>
      <c r="E88" s="4">
        <v>3986.66</v>
      </c>
      <c r="F88" s="4">
        <v>4097.0600000000004</v>
      </c>
      <c r="G88" s="11">
        <v>44378</v>
      </c>
      <c r="H88" s="11">
        <v>44561</v>
      </c>
      <c r="I88" s="1" t="s">
        <v>15</v>
      </c>
    </row>
    <row r="89" spans="1:9" ht="26" x14ac:dyDescent="0.35">
      <c r="A89" s="12" t="s">
        <v>229</v>
      </c>
      <c r="B89" s="3" t="s">
        <v>230</v>
      </c>
      <c r="C89" s="3" t="s">
        <v>232</v>
      </c>
      <c r="D89" s="4">
        <v>5980</v>
      </c>
      <c r="E89" s="4">
        <v>3986.66</v>
      </c>
      <c r="F89" s="4">
        <v>4097.0600000000004</v>
      </c>
      <c r="G89" s="11">
        <v>44378</v>
      </c>
      <c r="H89" s="11">
        <v>44561</v>
      </c>
      <c r="I89" s="1" t="s">
        <v>15</v>
      </c>
    </row>
    <row r="90" spans="1:9" ht="26" x14ac:dyDescent="0.35">
      <c r="A90" s="12" t="s">
        <v>229</v>
      </c>
      <c r="B90" s="3" t="s">
        <v>230</v>
      </c>
      <c r="C90" s="3" t="s">
        <v>233</v>
      </c>
      <c r="D90" s="4">
        <v>5980</v>
      </c>
      <c r="E90" s="4">
        <v>4068.21</v>
      </c>
      <c r="F90" s="4">
        <v>4178.6099999999997</v>
      </c>
      <c r="G90" s="11">
        <v>44378</v>
      </c>
      <c r="H90" s="11">
        <v>44561</v>
      </c>
      <c r="I90" s="1" t="s">
        <v>15</v>
      </c>
    </row>
    <row r="91" spans="1:9" ht="65" x14ac:dyDescent="0.35">
      <c r="A91" s="12" t="s">
        <v>234</v>
      </c>
      <c r="B91" s="3" t="s">
        <v>235</v>
      </c>
      <c r="C91" s="3" t="s">
        <v>236</v>
      </c>
      <c r="D91" s="4">
        <v>25000</v>
      </c>
      <c r="E91" s="4">
        <v>25000</v>
      </c>
      <c r="F91" s="4">
        <v>25000</v>
      </c>
      <c r="G91" s="11">
        <v>44460</v>
      </c>
      <c r="H91" s="11">
        <v>44561</v>
      </c>
      <c r="I91" s="1"/>
    </row>
    <row r="92" spans="1:9" ht="26" x14ac:dyDescent="0.35">
      <c r="A92" s="12" t="s">
        <v>237</v>
      </c>
      <c r="B92" s="3" t="s">
        <v>238</v>
      </c>
      <c r="C92" s="3" t="s">
        <v>136</v>
      </c>
      <c r="D92" s="4">
        <v>6493.9</v>
      </c>
      <c r="E92" s="4">
        <v>5817.9</v>
      </c>
      <c r="F92" s="4">
        <v>5817.9</v>
      </c>
      <c r="G92" s="11">
        <v>44526</v>
      </c>
      <c r="H92" s="11">
        <v>44576</v>
      </c>
      <c r="I92" s="1" t="s">
        <v>15</v>
      </c>
    </row>
    <row r="93" spans="1:9" ht="39" x14ac:dyDescent="0.35">
      <c r="A93" s="12" t="s">
        <v>239</v>
      </c>
      <c r="B93" s="3" t="s">
        <v>240</v>
      </c>
      <c r="C93" s="3" t="s">
        <v>241</v>
      </c>
      <c r="D93" s="4">
        <v>20000</v>
      </c>
      <c r="E93" s="4">
        <v>20000</v>
      </c>
      <c r="F93" s="4">
        <v>20000</v>
      </c>
      <c r="G93" s="11">
        <v>44544</v>
      </c>
      <c r="H93" s="11">
        <v>44561</v>
      </c>
      <c r="I93" s="1"/>
    </row>
    <row r="94" spans="1:9" ht="26" x14ac:dyDescent="0.35">
      <c r="A94" s="12" t="s">
        <v>242</v>
      </c>
      <c r="B94" s="3" t="s">
        <v>243</v>
      </c>
      <c r="C94" s="3" t="s">
        <v>244</v>
      </c>
      <c r="D94" s="4">
        <v>880</v>
      </c>
      <c r="E94" s="4">
        <v>880</v>
      </c>
      <c r="F94" s="4">
        <v>880</v>
      </c>
      <c r="G94" s="11">
        <v>44599</v>
      </c>
      <c r="H94" s="11">
        <v>44614</v>
      </c>
      <c r="I94" s="1"/>
    </row>
    <row r="95" spans="1:9" ht="52" x14ac:dyDescent="0.35">
      <c r="A95" s="12" t="s">
        <v>245</v>
      </c>
      <c r="B95" s="3" t="s">
        <v>246</v>
      </c>
      <c r="C95" s="3" t="s">
        <v>247</v>
      </c>
      <c r="D95" s="4">
        <v>6057.8</v>
      </c>
      <c r="E95" s="4">
        <v>6057.8</v>
      </c>
      <c r="F95" s="4">
        <v>6225.42</v>
      </c>
      <c r="G95" s="11">
        <v>44603</v>
      </c>
      <c r="H95" s="11">
        <v>44606</v>
      </c>
      <c r="I95" s="1"/>
    </row>
    <row r="96" spans="1:9" ht="52" x14ac:dyDescent="0.35">
      <c r="A96" s="12" t="s">
        <v>248</v>
      </c>
      <c r="B96" s="3" t="s">
        <v>249</v>
      </c>
      <c r="C96" s="3" t="s">
        <v>250</v>
      </c>
      <c r="D96" s="4">
        <v>9622.2999999999993</v>
      </c>
      <c r="E96" s="4">
        <v>9622.2999999999993</v>
      </c>
      <c r="F96" s="4">
        <v>9622.2999999999993</v>
      </c>
      <c r="G96" s="11">
        <v>44603</v>
      </c>
      <c r="H96" s="11">
        <v>44606</v>
      </c>
      <c r="I96" s="1"/>
    </row>
    <row r="97" spans="1:11" ht="26" x14ac:dyDescent="0.35">
      <c r="A97" s="15" t="s">
        <v>253</v>
      </c>
      <c r="B97" s="3" t="s">
        <v>251</v>
      </c>
      <c r="C97" s="3" t="s">
        <v>252</v>
      </c>
      <c r="D97" s="4">
        <v>280</v>
      </c>
      <c r="E97" s="4">
        <v>265</v>
      </c>
      <c r="F97" s="4">
        <v>265</v>
      </c>
      <c r="G97" s="11">
        <v>43191</v>
      </c>
      <c r="H97" s="11">
        <v>44652</v>
      </c>
      <c r="I97" s="1" t="s">
        <v>15</v>
      </c>
    </row>
    <row r="98" spans="1:11" ht="26" x14ac:dyDescent="0.35">
      <c r="A98" s="16" t="s">
        <v>256</v>
      </c>
      <c r="B98" s="3" t="s">
        <v>255</v>
      </c>
      <c r="C98" s="3" t="s">
        <v>254</v>
      </c>
      <c r="D98" s="4">
        <v>44127.87</v>
      </c>
      <c r="E98" s="4">
        <v>12514.599999999999</v>
      </c>
      <c r="F98" s="4">
        <v>12514.599999999999</v>
      </c>
      <c r="G98" s="11">
        <v>43573</v>
      </c>
      <c r="H98" s="11">
        <v>44668</v>
      </c>
      <c r="I98" s="1" t="s">
        <v>15</v>
      </c>
    </row>
    <row r="99" spans="1:11" ht="26" x14ac:dyDescent="0.35">
      <c r="A99" s="17" t="s">
        <v>258</v>
      </c>
      <c r="B99" s="18" t="s">
        <v>259</v>
      </c>
      <c r="C99" s="3" t="s">
        <v>257</v>
      </c>
      <c r="D99" s="4">
        <v>6200</v>
      </c>
      <c r="E99" s="4">
        <v>5600</v>
      </c>
      <c r="F99" s="4">
        <v>5600</v>
      </c>
      <c r="G99" s="11">
        <v>44288</v>
      </c>
      <c r="H99" s="11">
        <v>44653</v>
      </c>
      <c r="I99" s="1" t="s">
        <v>15</v>
      </c>
    </row>
    <row r="100" spans="1:11" ht="26" x14ac:dyDescent="0.35">
      <c r="A100" s="17" t="s">
        <v>262</v>
      </c>
      <c r="B100" s="3" t="s">
        <v>260</v>
      </c>
      <c r="C100" s="3" t="s">
        <v>261</v>
      </c>
      <c r="D100" s="4">
        <v>1549</v>
      </c>
      <c r="E100" s="4">
        <v>1549</v>
      </c>
      <c r="F100" s="4">
        <v>1549</v>
      </c>
      <c r="G100" s="11">
        <v>44301</v>
      </c>
      <c r="H100" s="11">
        <v>44666</v>
      </c>
    </row>
    <row r="101" spans="1:11" x14ac:dyDescent="0.35">
      <c r="A101" s="17" t="s">
        <v>265</v>
      </c>
      <c r="B101" s="3" t="s">
        <v>263</v>
      </c>
      <c r="C101" s="3" t="s">
        <v>264</v>
      </c>
      <c r="D101" s="4">
        <v>1768</v>
      </c>
      <c r="E101" s="4">
        <v>1768</v>
      </c>
      <c r="F101" s="4">
        <v>1768</v>
      </c>
      <c r="G101" s="11">
        <v>44197</v>
      </c>
      <c r="H101" s="11">
        <v>44651</v>
      </c>
    </row>
    <row r="102" spans="1:11" s="19" customFormat="1" ht="26" x14ac:dyDescent="0.35">
      <c r="A102" s="20" t="s">
        <v>267</v>
      </c>
      <c r="B102" s="21" t="s">
        <v>266</v>
      </c>
      <c r="C102" s="3" t="s">
        <v>136</v>
      </c>
      <c r="D102" s="22">
        <v>2332</v>
      </c>
      <c r="E102" s="22">
        <v>2332</v>
      </c>
      <c r="F102" s="22">
        <v>2332</v>
      </c>
      <c r="G102" s="23">
        <v>44623</v>
      </c>
      <c r="H102" s="23">
        <v>44644</v>
      </c>
      <c r="I102" s="21"/>
      <c r="K102"/>
    </row>
    <row r="103" spans="1:11" s="19" customFormat="1" ht="26" x14ac:dyDescent="0.35">
      <c r="A103" s="20" t="s">
        <v>270</v>
      </c>
      <c r="B103" s="21" t="s">
        <v>273</v>
      </c>
      <c r="C103" s="3" t="s">
        <v>268</v>
      </c>
      <c r="D103" s="22">
        <v>90761.15</v>
      </c>
      <c r="E103" s="22">
        <v>77748.03</v>
      </c>
      <c r="F103" s="22">
        <v>77748.03</v>
      </c>
      <c r="G103" s="23">
        <v>44343</v>
      </c>
      <c r="H103" s="23">
        <v>44708</v>
      </c>
      <c r="I103" s="1" t="s">
        <v>15</v>
      </c>
      <c r="K103"/>
    </row>
    <row r="104" spans="1:11" s="19" customFormat="1" ht="26" x14ac:dyDescent="0.35">
      <c r="A104" s="20" t="s">
        <v>270</v>
      </c>
      <c r="B104" s="21" t="s">
        <v>273</v>
      </c>
      <c r="C104" s="3" t="s">
        <v>269</v>
      </c>
      <c r="D104" s="22">
        <v>54959.85</v>
      </c>
      <c r="E104" s="22">
        <v>40223.050000000003</v>
      </c>
      <c r="F104" s="22">
        <v>40223.050000000003</v>
      </c>
      <c r="G104" s="23">
        <v>44343</v>
      </c>
      <c r="H104" s="23">
        <v>44708</v>
      </c>
      <c r="I104" s="1" t="s">
        <v>15</v>
      </c>
      <c r="K104"/>
    </row>
    <row r="105" spans="1:11" s="19" customFormat="1" ht="26" x14ac:dyDescent="0.35">
      <c r="A105" s="20" t="s">
        <v>271</v>
      </c>
      <c r="B105" s="21" t="s">
        <v>272</v>
      </c>
      <c r="C105" s="3" t="s">
        <v>268</v>
      </c>
      <c r="D105" s="22">
        <v>28000</v>
      </c>
      <c r="E105" s="22">
        <v>28000</v>
      </c>
      <c r="F105" s="22">
        <v>28000</v>
      </c>
      <c r="G105" s="23">
        <v>44352</v>
      </c>
      <c r="H105" s="23">
        <v>44708</v>
      </c>
      <c r="K105"/>
    </row>
    <row r="106" spans="1:11" s="19" customFormat="1" ht="26" x14ac:dyDescent="0.35">
      <c r="A106" s="20" t="s">
        <v>271</v>
      </c>
      <c r="B106" s="21" t="s">
        <v>272</v>
      </c>
      <c r="C106" s="3" t="s">
        <v>269</v>
      </c>
      <c r="D106" s="22">
        <v>36279</v>
      </c>
      <c r="E106" s="22">
        <v>36279</v>
      </c>
      <c r="F106" s="22">
        <v>36279</v>
      </c>
      <c r="G106" s="23">
        <v>44352</v>
      </c>
      <c r="H106" s="23">
        <v>44708</v>
      </c>
      <c r="I106" s="1"/>
      <c r="K106"/>
    </row>
    <row r="107" spans="1:11" s="19" customFormat="1" ht="26" customHeight="1" x14ac:dyDescent="0.35">
      <c r="A107" s="20" t="s">
        <v>276</v>
      </c>
      <c r="B107" s="21" t="s">
        <v>274</v>
      </c>
      <c r="C107" s="3" t="s">
        <v>275</v>
      </c>
      <c r="D107" s="22">
        <v>29480</v>
      </c>
      <c r="E107" s="22">
        <v>29480</v>
      </c>
      <c r="F107" s="22">
        <v>29480</v>
      </c>
      <c r="G107" s="23">
        <v>44372</v>
      </c>
      <c r="H107" s="23">
        <v>44736</v>
      </c>
      <c r="K107"/>
    </row>
    <row r="108" spans="1:11" s="19" customFormat="1" ht="26" x14ac:dyDescent="0.35">
      <c r="A108" s="20" t="s">
        <v>280</v>
      </c>
      <c r="B108" s="21" t="s">
        <v>287</v>
      </c>
      <c r="C108" s="3" t="s">
        <v>44</v>
      </c>
      <c r="D108" s="22">
        <v>3393</v>
      </c>
      <c r="E108" s="22">
        <v>3393</v>
      </c>
      <c r="F108" s="22">
        <v>3393</v>
      </c>
      <c r="G108" s="23">
        <v>44512</v>
      </c>
      <c r="H108" s="23">
        <v>44754</v>
      </c>
      <c r="K108"/>
    </row>
    <row r="109" spans="1:11" s="19" customFormat="1" ht="26" x14ac:dyDescent="0.35">
      <c r="A109" s="20" t="s">
        <v>281</v>
      </c>
      <c r="B109" s="21" t="s">
        <v>288</v>
      </c>
      <c r="C109" s="3" t="s">
        <v>41</v>
      </c>
      <c r="D109" s="22">
        <v>1130.03</v>
      </c>
      <c r="E109" s="22">
        <v>1130.03</v>
      </c>
      <c r="F109" s="22">
        <v>1130.03</v>
      </c>
      <c r="G109" s="23">
        <v>44680</v>
      </c>
      <c r="H109" s="23">
        <v>44743</v>
      </c>
      <c r="K109"/>
    </row>
    <row r="110" spans="1:11" s="19" customFormat="1" ht="19.5" customHeight="1" x14ac:dyDescent="0.35">
      <c r="A110" s="20" t="s">
        <v>282</v>
      </c>
      <c r="B110" s="21" t="s">
        <v>289</v>
      </c>
      <c r="C110" s="3" t="s">
        <v>277</v>
      </c>
      <c r="D110" s="22">
        <v>2000</v>
      </c>
      <c r="E110" s="22">
        <v>2000</v>
      </c>
      <c r="F110" s="22">
        <v>2000</v>
      </c>
      <c r="G110" s="23">
        <v>44663</v>
      </c>
      <c r="H110" s="23">
        <v>44736</v>
      </c>
      <c r="K110"/>
    </row>
    <row r="111" spans="1:11" s="19" customFormat="1" ht="26" x14ac:dyDescent="0.35">
      <c r="A111" s="20" t="s">
        <v>283</v>
      </c>
      <c r="B111" s="21" t="s">
        <v>290</v>
      </c>
      <c r="C111" s="3" t="s">
        <v>294</v>
      </c>
      <c r="D111" s="22">
        <v>1391.13</v>
      </c>
      <c r="E111" s="22">
        <v>1391.13</v>
      </c>
      <c r="F111" s="22">
        <v>1391.13</v>
      </c>
      <c r="G111" s="23">
        <v>44726</v>
      </c>
      <c r="H111" s="23">
        <v>44743</v>
      </c>
      <c r="K111"/>
    </row>
    <row r="112" spans="1:11" s="19" customFormat="1" ht="33.5" customHeight="1" x14ac:dyDescent="0.35">
      <c r="A112" s="20" t="s">
        <v>284</v>
      </c>
      <c r="B112" s="21" t="s">
        <v>291</v>
      </c>
      <c r="C112" s="3" t="s">
        <v>278</v>
      </c>
      <c r="D112" s="22" t="s">
        <v>300</v>
      </c>
      <c r="E112" s="22">
        <v>728</v>
      </c>
      <c r="F112" s="22">
        <v>728</v>
      </c>
      <c r="G112" s="23">
        <v>44732</v>
      </c>
      <c r="H112" s="23">
        <v>44753</v>
      </c>
      <c r="K112"/>
    </row>
    <row r="113" spans="1:11" s="19" customFormat="1" ht="26" x14ac:dyDescent="0.35">
      <c r="A113" s="20" t="s">
        <v>285</v>
      </c>
      <c r="B113" s="21" t="s">
        <v>292</v>
      </c>
      <c r="C113" s="3" t="s">
        <v>279</v>
      </c>
      <c r="D113" s="22">
        <v>1400</v>
      </c>
      <c r="E113" s="22">
        <v>1400</v>
      </c>
      <c r="F113" s="22">
        <v>1400</v>
      </c>
      <c r="G113" s="23">
        <v>44690</v>
      </c>
      <c r="H113" s="23">
        <v>44692</v>
      </c>
      <c r="K113"/>
    </row>
    <row r="114" spans="1:11" s="19" customFormat="1" ht="26" x14ac:dyDescent="0.35">
      <c r="A114" s="20" t="s">
        <v>286</v>
      </c>
      <c r="B114" s="21" t="s">
        <v>293</v>
      </c>
      <c r="C114" s="3" t="s">
        <v>294</v>
      </c>
      <c r="D114" s="22">
        <v>10657.92</v>
      </c>
      <c r="E114" s="22">
        <v>10657.92</v>
      </c>
      <c r="F114" s="22">
        <v>10657.92</v>
      </c>
      <c r="G114" s="23">
        <v>44726</v>
      </c>
      <c r="H114" s="23">
        <v>44742</v>
      </c>
      <c r="K114"/>
    </row>
    <row r="115" spans="1:11" ht="26" x14ac:dyDescent="0.35">
      <c r="A115" s="20" t="s">
        <v>344</v>
      </c>
      <c r="B115" s="3" t="s">
        <v>345</v>
      </c>
      <c r="C115" s="25" t="s">
        <v>346</v>
      </c>
      <c r="D115" s="22">
        <v>415</v>
      </c>
      <c r="E115" s="22">
        <v>415</v>
      </c>
      <c r="F115" s="22">
        <v>415</v>
      </c>
      <c r="G115" s="23">
        <v>44735</v>
      </c>
      <c r="H115" s="23">
        <v>44750</v>
      </c>
      <c r="I115" s="12"/>
    </row>
    <row r="116" spans="1:11" s="19" customFormat="1" ht="79" customHeight="1" x14ac:dyDescent="0.35">
      <c r="A116" s="17" t="s">
        <v>295</v>
      </c>
      <c r="B116" s="3" t="s">
        <v>296</v>
      </c>
      <c r="C116" s="3" t="s">
        <v>136</v>
      </c>
      <c r="D116" s="22">
        <v>4231.59</v>
      </c>
      <c r="E116" s="22">
        <v>4143.6000000000004</v>
      </c>
      <c r="F116" s="22">
        <v>4143.6000000000004</v>
      </c>
      <c r="G116" s="23">
        <v>44405</v>
      </c>
      <c r="H116" s="23">
        <v>44770</v>
      </c>
      <c r="I116" s="1" t="s">
        <v>15</v>
      </c>
      <c r="K116"/>
    </row>
    <row r="117" spans="1:11" s="19" customFormat="1" ht="26" x14ac:dyDescent="0.35">
      <c r="A117" s="17" t="s">
        <v>297</v>
      </c>
      <c r="B117" s="3" t="s">
        <v>298</v>
      </c>
      <c r="C117" s="3" t="s">
        <v>268</v>
      </c>
      <c r="D117" s="22">
        <v>22723.75</v>
      </c>
      <c r="E117" s="22">
        <v>19840.09</v>
      </c>
      <c r="F117" s="22">
        <v>19840.09</v>
      </c>
      <c r="G117" s="23">
        <v>44708</v>
      </c>
      <c r="H117" s="23">
        <v>44800</v>
      </c>
      <c r="I117" s="1" t="s">
        <v>15</v>
      </c>
      <c r="K117"/>
    </row>
    <row r="118" spans="1:11" ht="26" x14ac:dyDescent="0.35">
      <c r="A118" s="17" t="s">
        <v>297</v>
      </c>
      <c r="B118" s="3" t="s">
        <v>298</v>
      </c>
      <c r="C118" s="3" t="s">
        <v>269</v>
      </c>
      <c r="D118" s="22">
        <v>10566.25</v>
      </c>
      <c r="E118" s="22">
        <v>9225.3799999999992</v>
      </c>
      <c r="F118" s="22">
        <v>9225.3799999999992</v>
      </c>
      <c r="G118" s="23">
        <v>44708</v>
      </c>
      <c r="H118" s="23">
        <v>44800</v>
      </c>
      <c r="I118" s="1" t="s">
        <v>15</v>
      </c>
    </row>
    <row r="119" spans="1:11" ht="26" x14ac:dyDescent="0.35">
      <c r="A119" s="17" t="s">
        <v>299</v>
      </c>
      <c r="B119" s="3" t="s">
        <v>298</v>
      </c>
      <c r="C119" s="3" t="s">
        <v>268</v>
      </c>
      <c r="D119" s="22">
        <v>14136.65</v>
      </c>
      <c r="E119" s="22">
        <v>7000</v>
      </c>
      <c r="F119" s="22">
        <v>7000</v>
      </c>
      <c r="G119" s="23">
        <v>44718</v>
      </c>
      <c r="H119" s="23">
        <v>44800</v>
      </c>
      <c r="I119" s="1" t="s">
        <v>15</v>
      </c>
    </row>
    <row r="120" spans="1:11" ht="26" x14ac:dyDescent="0.35">
      <c r="A120" s="17" t="s">
        <v>299</v>
      </c>
      <c r="B120" s="3" t="s">
        <v>298</v>
      </c>
      <c r="C120" s="3" t="s">
        <v>269</v>
      </c>
      <c r="D120" s="22">
        <v>6573.35</v>
      </c>
      <c r="E120" s="22">
        <v>3710</v>
      </c>
      <c r="F120" s="22">
        <v>3710</v>
      </c>
      <c r="G120" s="23">
        <v>44718</v>
      </c>
      <c r="H120" s="23">
        <v>44800</v>
      </c>
      <c r="I120" s="1" t="s">
        <v>15</v>
      </c>
    </row>
    <row r="121" spans="1:11" ht="26" x14ac:dyDescent="0.35">
      <c r="A121" s="17" t="s">
        <v>358</v>
      </c>
      <c r="B121" s="3" t="s">
        <v>359</v>
      </c>
      <c r="C121" s="3" t="s">
        <v>360</v>
      </c>
      <c r="D121" s="22">
        <v>456</v>
      </c>
      <c r="E121" s="22">
        <v>456</v>
      </c>
      <c r="F121" s="22">
        <v>456</v>
      </c>
      <c r="G121" s="23">
        <v>44827</v>
      </c>
      <c r="H121" s="23">
        <v>44838</v>
      </c>
      <c r="I121" s="12"/>
    </row>
    <row r="122" spans="1:11" ht="26.5" customHeight="1" x14ac:dyDescent="0.35">
      <c r="A122" s="24" t="s">
        <v>304</v>
      </c>
      <c r="B122" s="3" t="s">
        <v>167</v>
      </c>
      <c r="C122" s="3" t="s">
        <v>305</v>
      </c>
      <c r="D122" s="22">
        <v>55012.5</v>
      </c>
      <c r="E122" s="22">
        <v>55012.5</v>
      </c>
      <c r="F122" s="22">
        <v>55012.5</v>
      </c>
      <c r="G122" s="23">
        <v>44491</v>
      </c>
      <c r="H122" s="23">
        <v>44856</v>
      </c>
      <c r="I122" s="22"/>
    </row>
    <row r="123" spans="1:11" ht="41.5" customHeight="1" x14ac:dyDescent="0.35">
      <c r="A123" s="24" t="s">
        <v>357</v>
      </c>
      <c r="B123" s="3" t="s">
        <v>337</v>
      </c>
      <c r="C123" s="3" t="s">
        <v>338</v>
      </c>
      <c r="D123" s="22">
        <v>1761.98</v>
      </c>
      <c r="E123" s="22">
        <v>1761.98</v>
      </c>
      <c r="F123" s="22">
        <v>1761.98</v>
      </c>
      <c r="G123" s="23">
        <v>44853</v>
      </c>
      <c r="H123" s="23">
        <v>44859</v>
      </c>
      <c r="I123" s="22"/>
    </row>
    <row r="124" spans="1:11" ht="26.5" customHeight="1" x14ac:dyDescent="0.35">
      <c r="A124" s="17" t="s">
        <v>309</v>
      </c>
      <c r="B124" s="3" t="s">
        <v>310</v>
      </c>
      <c r="C124" s="3" t="s">
        <v>311</v>
      </c>
      <c r="D124" s="22">
        <v>106.14</v>
      </c>
      <c r="E124" s="22">
        <v>87</v>
      </c>
      <c r="F124" s="22">
        <v>71.31</v>
      </c>
      <c r="G124" s="23">
        <v>43769</v>
      </c>
      <c r="H124" s="23">
        <v>44866</v>
      </c>
      <c r="I124" s="1" t="s">
        <v>15</v>
      </c>
    </row>
    <row r="125" spans="1:11" ht="32" customHeight="1" x14ac:dyDescent="0.35">
      <c r="A125" s="17" t="s">
        <v>301</v>
      </c>
      <c r="B125" s="3" t="s">
        <v>302</v>
      </c>
      <c r="C125" s="3" t="s">
        <v>303</v>
      </c>
      <c r="D125" s="22">
        <v>300</v>
      </c>
      <c r="E125" s="22">
        <v>300</v>
      </c>
      <c r="F125" s="22">
        <v>300</v>
      </c>
      <c r="G125" s="23">
        <v>44511</v>
      </c>
      <c r="H125" s="23">
        <v>44876</v>
      </c>
    </row>
    <row r="126" spans="1:11" ht="32" customHeight="1" x14ac:dyDescent="0.35">
      <c r="A126" s="17" t="s">
        <v>347</v>
      </c>
      <c r="B126" s="3" t="s">
        <v>348</v>
      </c>
      <c r="C126" s="3" t="s">
        <v>349</v>
      </c>
      <c r="D126" s="4">
        <v>2950.29</v>
      </c>
      <c r="E126" s="4">
        <v>2950.29</v>
      </c>
      <c r="F126" s="4">
        <v>2950.29</v>
      </c>
      <c r="G126" s="23">
        <v>44852</v>
      </c>
      <c r="H126" s="23">
        <v>44889</v>
      </c>
      <c r="I126" s="12"/>
    </row>
    <row r="127" spans="1:11" ht="41" customHeight="1" x14ac:dyDescent="0.35">
      <c r="A127" s="17" t="s">
        <v>335</v>
      </c>
      <c r="B127" s="3" t="s">
        <v>336</v>
      </c>
      <c r="C127" s="3" t="s">
        <v>41</v>
      </c>
      <c r="D127" s="4">
        <v>382.81</v>
      </c>
      <c r="E127" s="4">
        <v>382.81</v>
      </c>
      <c r="F127" s="4">
        <v>382.81</v>
      </c>
      <c r="G127" s="23">
        <v>44883</v>
      </c>
      <c r="H127" s="23">
        <v>44911</v>
      </c>
    </row>
    <row r="128" spans="1:11" ht="26" x14ac:dyDescent="0.35">
      <c r="A128" s="17" t="s">
        <v>306</v>
      </c>
      <c r="B128" s="3" t="s">
        <v>307</v>
      </c>
      <c r="C128" s="3" t="s">
        <v>308</v>
      </c>
      <c r="D128" s="4">
        <v>48356.82</v>
      </c>
      <c r="E128" s="4">
        <v>48606.97</v>
      </c>
      <c r="F128" s="4">
        <v>48606.97</v>
      </c>
      <c r="G128" s="23">
        <v>44165</v>
      </c>
      <c r="H128" s="23">
        <v>44895</v>
      </c>
    </row>
    <row r="129" spans="1:9" ht="86" customHeight="1" x14ac:dyDescent="0.35">
      <c r="A129" s="17" t="s">
        <v>350</v>
      </c>
      <c r="B129" s="3" t="s">
        <v>361</v>
      </c>
      <c r="C129" s="3" t="s">
        <v>268</v>
      </c>
      <c r="D129" s="4">
        <v>29008.15</v>
      </c>
      <c r="E129" s="4">
        <v>26203.27</v>
      </c>
      <c r="F129" s="4">
        <v>26203.27</v>
      </c>
      <c r="G129" s="23">
        <v>44800</v>
      </c>
      <c r="H129" s="23">
        <v>44922</v>
      </c>
      <c r="I129" s="1" t="s">
        <v>15</v>
      </c>
    </row>
    <row r="130" spans="1:9" ht="78" x14ac:dyDescent="0.35">
      <c r="A130" s="17" t="s">
        <v>350</v>
      </c>
      <c r="B130" s="3" t="s">
        <v>361</v>
      </c>
      <c r="C130" s="3" t="s">
        <v>269</v>
      </c>
      <c r="D130" s="4">
        <v>13488.41</v>
      </c>
      <c r="E130" s="4">
        <v>12184.17</v>
      </c>
      <c r="F130" s="4">
        <v>12184.17</v>
      </c>
      <c r="G130" s="23">
        <v>44800</v>
      </c>
      <c r="H130" s="23">
        <v>44922</v>
      </c>
      <c r="I130" s="1" t="s">
        <v>15</v>
      </c>
    </row>
    <row r="131" spans="1:9" ht="91" x14ac:dyDescent="0.35">
      <c r="A131" s="17" t="s">
        <v>351</v>
      </c>
      <c r="B131" s="3" t="s">
        <v>362</v>
      </c>
      <c r="C131" s="3" t="s">
        <v>268</v>
      </c>
      <c r="D131" s="4">
        <v>9333.33</v>
      </c>
      <c r="E131" s="4">
        <v>9333.33</v>
      </c>
      <c r="F131" s="4">
        <v>9333.33</v>
      </c>
      <c r="G131" s="23">
        <v>44800</v>
      </c>
      <c r="H131" s="23">
        <v>44922</v>
      </c>
      <c r="I131" s="12"/>
    </row>
    <row r="132" spans="1:9" ht="91" x14ac:dyDescent="0.35">
      <c r="A132" s="17" t="s">
        <v>351</v>
      </c>
      <c r="B132" s="3" t="s">
        <v>362</v>
      </c>
      <c r="C132" s="3" t="s">
        <v>269</v>
      </c>
      <c r="D132" s="4">
        <v>14946.67</v>
      </c>
      <c r="E132" s="4">
        <v>14946.67</v>
      </c>
      <c r="F132" s="4">
        <v>14946.67</v>
      </c>
      <c r="G132" s="23">
        <v>44800</v>
      </c>
      <c r="H132" s="23">
        <v>44922</v>
      </c>
      <c r="I132" s="12"/>
    </row>
    <row r="133" spans="1:9" ht="26" x14ac:dyDescent="0.35">
      <c r="A133" s="17" t="s">
        <v>239</v>
      </c>
      <c r="B133" s="3" t="s">
        <v>352</v>
      </c>
      <c r="C133" s="3" t="s">
        <v>353</v>
      </c>
      <c r="D133" s="4">
        <v>25000</v>
      </c>
      <c r="E133" s="4">
        <v>25000</v>
      </c>
      <c r="F133" s="4">
        <v>25000</v>
      </c>
      <c r="G133" s="23">
        <v>44917</v>
      </c>
      <c r="H133" s="23">
        <v>44926</v>
      </c>
      <c r="I133" s="12"/>
    </row>
    <row r="134" spans="1:9" ht="26" x14ac:dyDescent="0.35">
      <c r="A134" s="17" t="s">
        <v>312</v>
      </c>
      <c r="B134" s="3" t="s">
        <v>313</v>
      </c>
      <c r="C134" s="3" t="s">
        <v>314</v>
      </c>
      <c r="D134" s="4">
        <v>172132</v>
      </c>
      <c r="E134" s="4">
        <v>172049.53</v>
      </c>
      <c r="F134" s="4">
        <v>172049.53</v>
      </c>
      <c r="G134" s="23">
        <v>44196</v>
      </c>
      <c r="H134" s="23">
        <v>44926</v>
      </c>
      <c r="I134" s="1" t="s">
        <v>15</v>
      </c>
    </row>
    <row r="135" spans="1:9" x14ac:dyDescent="0.35">
      <c r="A135" s="17" t="s">
        <v>315</v>
      </c>
      <c r="B135" s="3" t="s">
        <v>316</v>
      </c>
      <c r="C135" s="3" t="s">
        <v>32</v>
      </c>
      <c r="D135" s="29">
        <v>8057.73</v>
      </c>
      <c r="E135" s="4">
        <v>8099.5999999999995</v>
      </c>
      <c r="F135" s="4">
        <v>8099.5999999999995</v>
      </c>
      <c r="G135" s="23">
        <v>43831</v>
      </c>
      <c r="H135" s="23">
        <v>44926</v>
      </c>
      <c r="I135" s="27"/>
    </row>
    <row r="136" spans="1:9" ht="39" x14ac:dyDescent="0.35">
      <c r="A136" s="17" t="s">
        <v>239</v>
      </c>
      <c r="B136" s="18" t="s">
        <v>317</v>
      </c>
      <c r="C136" s="3" t="s">
        <v>318</v>
      </c>
      <c r="D136" s="4">
        <v>69812.5</v>
      </c>
      <c r="E136" s="4">
        <v>69812.5</v>
      </c>
      <c r="F136" s="4">
        <v>69812.5</v>
      </c>
      <c r="G136" s="23">
        <v>44197</v>
      </c>
      <c r="H136" s="23">
        <v>44926</v>
      </c>
      <c r="I136" s="12"/>
    </row>
    <row r="137" spans="1:9" ht="26" x14ac:dyDescent="0.35">
      <c r="A137" s="17" t="s">
        <v>319</v>
      </c>
      <c r="B137" s="3" t="s">
        <v>320</v>
      </c>
      <c r="C137" s="3" t="s">
        <v>321</v>
      </c>
      <c r="D137" s="4">
        <v>39950</v>
      </c>
      <c r="E137" s="4">
        <v>36712.329999999994</v>
      </c>
      <c r="F137" s="4">
        <v>36712.329999999994</v>
      </c>
      <c r="G137" s="23">
        <v>44372</v>
      </c>
      <c r="H137" s="23">
        <v>44926</v>
      </c>
      <c r="I137" s="12" t="s">
        <v>15</v>
      </c>
    </row>
    <row r="138" spans="1:9" ht="26" x14ac:dyDescent="0.35">
      <c r="A138" s="17" t="s">
        <v>322</v>
      </c>
      <c r="B138" s="3" t="s">
        <v>323</v>
      </c>
      <c r="C138" s="3" t="s">
        <v>324</v>
      </c>
      <c r="D138" s="4">
        <v>13200</v>
      </c>
      <c r="E138" s="4">
        <v>13200</v>
      </c>
      <c r="F138" s="4">
        <v>13200</v>
      </c>
      <c r="G138" s="23">
        <v>44547</v>
      </c>
      <c r="H138" s="23">
        <v>44912</v>
      </c>
      <c r="I138" s="12"/>
    </row>
    <row r="139" spans="1:9" ht="39" x14ac:dyDescent="0.35">
      <c r="A139" s="17" t="s">
        <v>354</v>
      </c>
      <c r="B139" s="3" t="s">
        <v>355</v>
      </c>
      <c r="C139" s="3" t="s">
        <v>356</v>
      </c>
      <c r="D139" s="4">
        <v>1995</v>
      </c>
      <c r="E139" s="4">
        <v>1995</v>
      </c>
      <c r="F139" s="4">
        <v>1995</v>
      </c>
      <c r="G139" s="23">
        <v>44868</v>
      </c>
      <c r="H139" s="23">
        <v>44912</v>
      </c>
      <c r="I139" s="12"/>
    </row>
    <row r="140" spans="1:9" ht="26" x14ac:dyDescent="0.35">
      <c r="A140" s="17" t="s">
        <v>325</v>
      </c>
      <c r="B140" s="3" t="s">
        <v>339</v>
      </c>
      <c r="C140" s="3" t="s">
        <v>204</v>
      </c>
      <c r="D140" s="4">
        <v>24540</v>
      </c>
      <c r="E140" s="4">
        <v>24540</v>
      </c>
      <c r="F140" s="4">
        <v>24540</v>
      </c>
      <c r="G140" s="11">
        <v>44562</v>
      </c>
      <c r="H140" s="11">
        <v>44926</v>
      </c>
      <c r="I140" s="12"/>
    </row>
    <row r="141" spans="1:9" ht="39" x14ac:dyDescent="0.35">
      <c r="A141" s="17" t="s">
        <v>326</v>
      </c>
      <c r="B141" s="3" t="s">
        <v>340</v>
      </c>
      <c r="C141" s="3" t="s">
        <v>204</v>
      </c>
      <c r="D141" s="4">
        <v>233926.3</v>
      </c>
      <c r="E141" s="4">
        <v>215580.75</v>
      </c>
      <c r="F141" s="4">
        <v>215580.75</v>
      </c>
      <c r="G141" s="11">
        <v>44562</v>
      </c>
      <c r="H141" s="11">
        <v>44926</v>
      </c>
      <c r="I141" s="1" t="s">
        <v>15</v>
      </c>
    </row>
    <row r="142" spans="1:9" ht="26" x14ac:dyDescent="0.35">
      <c r="A142" s="17" t="s">
        <v>327</v>
      </c>
      <c r="B142" s="3" t="s">
        <v>328</v>
      </c>
      <c r="C142" s="3" t="s">
        <v>219</v>
      </c>
      <c r="D142" s="4">
        <v>15861</v>
      </c>
      <c r="E142" s="4">
        <v>14689.18</v>
      </c>
      <c r="F142" s="4">
        <v>14689.18</v>
      </c>
      <c r="G142" s="23">
        <v>44562</v>
      </c>
      <c r="H142" s="23">
        <v>44926</v>
      </c>
      <c r="I142" s="1" t="s">
        <v>15</v>
      </c>
    </row>
    <row r="143" spans="1:9" ht="26" x14ac:dyDescent="0.35">
      <c r="A143" s="17" t="s">
        <v>329</v>
      </c>
      <c r="B143" s="3" t="s">
        <v>343</v>
      </c>
      <c r="C143" s="3" t="s">
        <v>204</v>
      </c>
      <c r="D143" s="4">
        <v>26030</v>
      </c>
      <c r="E143" s="4">
        <v>24170.61</v>
      </c>
      <c r="F143" s="4">
        <v>24170.61</v>
      </c>
      <c r="G143" s="11">
        <v>44562</v>
      </c>
      <c r="H143" s="11">
        <v>44926</v>
      </c>
      <c r="I143" s="1" t="s">
        <v>15</v>
      </c>
    </row>
    <row r="144" spans="1:9" ht="26" x14ac:dyDescent="0.35">
      <c r="A144" s="17" t="s">
        <v>330</v>
      </c>
      <c r="B144" s="3" t="s">
        <v>341</v>
      </c>
      <c r="C144" s="3" t="s">
        <v>212</v>
      </c>
      <c r="D144" s="4">
        <v>25004</v>
      </c>
      <c r="E144" s="4">
        <v>23858.11</v>
      </c>
      <c r="F144" s="4">
        <v>23858.11</v>
      </c>
      <c r="G144" s="11">
        <v>44562</v>
      </c>
      <c r="H144" s="11">
        <v>44926</v>
      </c>
      <c r="I144" s="1" t="s">
        <v>15</v>
      </c>
    </row>
    <row r="145" spans="1:9" ht="26" x14ac:dyDescent="0.35">
      <c r="A145" s="17" t="s">
        <v>331</v>
      </c>
      <c r="B145" s="3" t="s">
        <v>342</v>
      </c>
      <c r="C145" s="3" t="s">
        <v>204</v>
      </c>
      <c r="D145" s="4">
        <v>16698</v>
      </c>
      <c r="E145" s="4">
        <v>15931.86</v>
      </c>
      <c r="F145" s="4">
        <v>15931.86</v>
      </c>
      <c r="G145" s="11">
        <v>44562</v>
      </c>
      <c r="H145" s="11">
        <v>44926</v>
      </c>
      <c r="I145" s="1" t="s">
        <v>15</v>
      </c>
    </row>
    <row r="146" spans="1:9" ht="52" x14ac:dyDescent="0.35">
      <c r="A146" s="17" t="s">
        <v>332</v>
      </c>
      <c r="B146" s="3" t="s">
        <v>333</v>
      </c>
      <c r="C146" s="3" t="s">
        <v>334</v>
      </c>
      <c r="D146" s="4">
        <v>99850</v>
      </c>
      <c r="E146" s="4">
        <v>99850</v>
      </c>
      <c r="F146" s="4">
        <v>99850</v>
      </c>
      <c r="G146" s="23">
        <v>44701</v>
      </c>
      <c r="H146" s="23">
        <v>44895</v>
      </c>
      <c r="I146" s="12"/>
    </row>
    <row r="147" spans="1:9" ht="26" x14ac:dyDescent="0.35">
      <c r="A147" s="15" t="s">
        <v>379</v>
      </c>
      <c r="B147" s="3" t="s">
        <v>381</v>
      </c>
      <c r="C147" s="3" t="s">
        <v>380</v>
      </c>
      <c r="D147" s="4">
        <v>10500</v>
      </c>
      <c r="E147" s="4">
        <v>4318.47</v>
      </c>
      <c r="F147" s="4">
        <v>4318.47</v>
      </c>
      <c r="G147" s="11">
        <v>43294</v>
      </c>
      <c r="H147" s="11">
        <v>44957</v>
      </c>
      <c r="I147" s="1" t="s">
        <v>15</v>
      </c>
    </row>
    <row r="148" spans="1:9" ht="26" x14ac:dyDescent="0.35">
      <c r="A148" s="15" t="s">
        <v>384</v>
      </c>
      <c r="B148" s="3" t="s">
        <v>382</v>
      </c>
      <c r="C148" s="3" t="s">
        <v>383</v>
      </c>
      <c r="D148" s="4">
        <v>163000</v>
      </c>
      <c r="E148" s="4">
        <v>69150</v>
      </c>
      <c r="F148" s="4">
        <v>68804.25</v>
      </c>
      <c r="G148" s="11">
        <v>44049</v>
      </c>
      <c r="H148" s="11">
        <v>44963</v>
      </c>
      <c r="I148" s="12"/>
    </row>
    <row r="149" spans="1:9" x14ac:dyDescent="0.35">
      <c r="A149" s="15" t="s">
        <v>394</v>
      </c>
      <c r="B149" s="3" t="s">
        <v>395</v>
      </c>
      <c r="C149" s="3" t="s">
        <v>393</v>
      </c>
      <c r="D149" s="4">
        <v>1780</v>
      </c>
      <c r="E149" s="4">
        <v>1780</v>
      </c>
      <c r="F149" s="4">
        <v>1780</v>
      </c>
      <c r="G149" s="11">
        <v>44606</v>
      </c>
      <c r="H149" s="11">
        <v>44971</v>
      </c>
    </row>
    <row r="150" spans="1:9" ht="26" x14ac:dyDescent="0.35">
      <c r="A150" s="15" t="s">
        <v>386</v>
      </c>
      <c r="B150" s="3" t="s">
        <v>385</v>
      </c>
      <c r="C150" s="3" t="s">
        <v>387</v>
      </c>
      <c r="D150" s="4">
        <v>3000</v>
      </c>
      <c r="E150" s="4">
        <v>1370</v>
      </c>
      <c r="F150" s="4">
        <v>1370</v>
      </c>
      <c r="G150" s="11">
        <v>43879</v>
      </c>
      <c r="H150" s="11">
        <v>44975</v>
      </c>
      <c r="I150" s="1" t="s">
        <v>15</v>
      </c>
    </row>
    <row r="151" spans="1:9" ht="26" x14ac:dyDescent="0.35">
      <c r="A151" s="15" t="s">
        <v>407</v>
      </c>
      <c r="B151" s="3" t="s">
        <v>408</v>
      </c>
      <c r="C151" s="3" t="s">
        <v>98</v>
      </c>
      <c r="D151" s="4">
        <v>189</v>
      </c>
      <c r="E151" s="4">
        <v>189</v>
      </c>
      <c r="F151" s="4">
        <v>189</v>
      </c>
      <c r="G151" s="11">
        <v>44972</v>
      </c>
      <c r="H151" s="11">
        <v>44984</v>
      </c>
      <c r="I151" s="12"/>
    </row>
    <row r="152" spans="1:9" ht="26" x14ac:dyDescent="0.35">
      <c r="A152" s="17" t="s">
        <v>363</v>
      </c>
      <c r="B152" s="3" t="s">
        <v>364</v>
      </c>
      <c r="C152" s="3" t="s">
        <v>41</v>
      </c>
      <c r="D152" s="4">
        <v>2084.17</v>
      </c>
      <c r="E152" s="4">
        <v>1895.03</v>
      </c>
      <c r="F152" s="4">
        <v>1895.03</v>
      </c>
      <c r="G152" s="23">
        <v>44999</v>
      </c>
      <c r="H152" s="23">
        <v>45001</v>
      </c>
      <c r="I152" s="1" t="s">
        <v>15</v>
      </c>
    </row>
    <row r="153" spans="1:9" ht="26" x14ac:dyDescent="0.35">
      <c r="A153" s="15" t="s">
        <v>389</v>
      </c>
      <c r="B153" s="3" t="s">
        <v>388</v>
      </c>
      <c r="C153" s="3" t="s">
        <v>86</v>
      </c>
      <c r="D153" s="4">
        <v>5500</v>
      </c>
      <c r="E153" s="22">
        <v>5402.88</v>
      </c>
      <c r="F153" s="22">
        <v>5434.88</v>
      </c>
      <c r="G153" s="11">
        <v>44125</v>
      </c>
      <c r="H153" s="11">
        <v>45010</v>
      </c>
      <c r="I153" s="12" t="s">
        <v>15</v>
      </c>
    </row>
    <row r="154" spans="1:9" ht="26" x14ac:dyDescent="0.35">
      <c r="A154" s="17" t="s">
        <v>365</v>
      </c>
      <c r="B154" s="3" t="s">
        <v>366</v>
      </c>
      <c r="C154" s="3" t="s">
        <v>367</v>
      </c>
      <c r="D154" s="4">
        <v>4870.45</v>
      </c>
      <c r="E154" s="4">
        <v>4870.45</v>
      </c>
      <c r="F154" s="4">
        <v>4870.45</v>
      </c>
      <c r="G154" s="23">
        <v>44972</v>
      </c>
      <c r="H154" s="23">
        <v>45014</v>
      </c>
    </row>
    <row r="155" spans="1:9" ht="52" x14ac:dyDescent="0.35">
      <c r="A155" s="20" t="s">
        <v>368</v>
      </c>
      <c r="B155" s="21" t="s">
        <v>369</v>
      </c>
      <c r="C155" s="26" t="s">
        <v>308</v>
      </c>
      <c r="D155" s="22" t="s">
        <v>376</v>
      </c>
      <c r="E155" s="22" t="s">
        <v>377</v>
      </c>
      <c r="F155" s="22" t="s">
        <v>378</v>
      </c>
      <c r="G155" s="23">
        <v>44255</v>
      </c>
      <c r="H155" s="23">
        <v>44984</v>
      </c>
      <c r="I155" s="6" t="s">
        <v>15</v>
      </c>
    </row>
    <row r="156" spans="1:9" x14ac:dyDescent="0.35">
      <c r="A156" s="15" t="s">
        <v>399</v>
      </c>
      <c r="B156" s="3" t="s">
        <v>401</v>
      </c>
      <c r="C156" s="3" t="s">
        <v>400</v>
      </c>
      <c r="D156" s="4">
        <v>610</v>
      </c>
      <c r="E156" s="4">
        <v>610</v>
      </c>
      <c r="F156" s="4">
        <v>610</v>
      </c>
      <c r="G156" s="11">
        <v>44642</v>
      </c>
      <c r="H156" s="11">
        <v>45008</v>
      </c>
      <c r="I156" s="6"/>
    </row>
    <row r="157" spans="1:9" x14ac:dyDescent="0.35">
      <c r="A157" s="15" t="s">
        <v>405</v>
      </c>
      <c r="B157" s="3" t="s">
        <v>406</v>
      </c>
      <c r="C157" s="3" t="s">
        <v>86</v>
      </c>
      <c r="D157" s="4">
        <v>15000</v>
      </c>
      <c r="E157" s="22">
        <v>4130.38</v>
      </c>
      <c r="F157" s="22">
        <v>4162.38</v>
      </c>
      <c r="G157" s="11">
        <v>44886</v>
      </c>
      <c r="H157" s="11">
        <v>45010</v>
      </c>
      <c r="I157" s="6"/>
    </row>
    <row r="158" spans="1:9" x14ac:dyDescent="0.35">
      <c r="A158" s="15" t="s">
        <v>409</v>
      </c>
      <c r="B158" s="3" t="s">
        <v>411</v>
      </c>
      <c r="C158" s="3" t="s">
        <v>410</v>
      </c>
      <c r="D158" s="4">
        <v>450</v>
      </c>
      <c r="E158" s="4">
        <v>450</v>
      </c>
      <c r="F158" s="4">
        <v>450</v>
      </c>
      <c r="G158" s="11">
        <v>45014</v>
      </c>
      <c r="H158" s="11">
        <v>45014</v>
      </c>
    </row>
    <row r="159" spans="1:9" ht="39" x14ac:dyDescent="0.35">
      <c r="A159" s="17" t="s">
        <v>370</v>
      </c>
      <c r="B159" s="3" t="s">
        <v>371</v>
      </c>
      <c r="C159" s="3" t="s">
        <v>372</v>
      </c>
      <c r="D159" s="4">
        <v>2080</v>
      </c>
      <c r="E159" s="4">
        <v>1674.4</v>
      </c>
      <c r="F159" s="4">
        <v>1674.4</v>
      </c>
      <c r="G159" s="23">
        <v>44854</v>
      </c>
      <c r="H159" s="23">
        <v>45016</v>
      </c>
      <c r="I159" s="6" t="s">
        <v>15</v>
      </c>
    </row>
    <row r="160" spans="1:9" ht="52" x14ac:dyDescent="0.35">
      <c r="A160" s="17" t="s">
        <v>373</v>
      </c>
      <c r="B160" s="3" t="s">
        <v>374</v>
      </c>
      <c r="C160" s="3" t="s">
        <v>375</v>
      </c>
      <c r="D160" s="4">
        <v>2800</v>
      </c>
      <c r="E160" s="4">
        <v>2800</v>
      </c>
      <c r="F160" s="4">
        <v>2800</v>
      </c>
      <c r="G160" s="23">
        <v>44894</v>
      </c>
      <c r="H160" s="23">
        <v>45016</v>
      </c>
    </row>
    <row r="161" spans="1:9" x14ac:dyDescent="0.35">
      <c r="A161" s="15" t="s">
        <v>402</v>
      </c>
      <c r="B161" s="3" t="s">
        <v>404</v>
      </c>
      <c r="C161" s="3" t="s">
        <v>403</v>
      </c>
      <c r="D161" s="4">
        <v>1475</v>
      </c>
      <c r="E161" s="4">
        <v>1475</v>
      </c>
      <c r="F161" s="4">
        <v>1475</v>
      </c>
      <c r="G161" s="11">
        <v>44991</v>
      </c>
      <c r="H161" s="11">
        <v>45016</v>
      </c>
      <c r="I161" s="12"/>
    </row>
    <row r="162" spans="1:9" x14ac:dyDescent="0.35">
      <c r="A162" s="15" t="s">
        <v>391</v>
      </c>
      <c r="B162" s="3" t="s">
        <v>392</v>
      </c>
      <c r="C162" s="3" t="s">
        <v>390</v>
      </c>
      <c r="D162" s="4">
        <v>8722</v>
      </c>
      <c r="E162" s="28">
        <v>8722</v>
      </c>
      <c r="F162" s="28">
        <v>8722</v>
      </c>
      <c r="G162" s="11">
        <v>44302</v>
      </c>
      <c r="H162" s="11">
        <v>45032</v>
      </c>
      <c r="I162" s="12"/>
    </row>
    <row r="163" spans="1:9" ht="26" x14ac:dyDescent="0.35">
      <c r="A163" s="15" t="s">
        <v>416</v>
      </c>
      <c r="B163" s="3" t="s">
        <v>417</v>
      </c>
      <c r="C163" s="3" t="s">
        <v>415</v>
      </c>
      <c r="D163" s="4">
        <v>70000</v>
      </c>
      <c r="E163" s="4">
        <v>0</v>
      </c>
      <c r="F163" s="4">
        <v>0</v>
      </c>
      <c r="G163" s="11">
        <v>44186</v>
      </c>
      <c r="H163" s="11">
        <v>45030</v>
      </c>
      <c r="I163" s="6" t="s">
        <v>15</v>
      </c>
    </row>
    <row r="164" spans="1:9" ht="26" x14ac:dyDescent="0.35">
      <c r="A164" s="30" t="s">
        <v>413</v>
      </c>
      <c r="B164" s="31" t="s">
        <v>414</v>
      </c>
      <c r="C164" s="31" t="s">
        <v>412</v>
      </c>
      <c r="D164" s="4">
        <v>31000</v>
      </c>
      <c r="E164" s="4">
        <v>8208.7199999999993</v>
      </c>
      <c r="F164" s="4">
        <v>8208.7199999999993</v>
      </c>
      <c r="G164" s="32">
        <v>44133</v>
      </c>
      <c r="H164" s="32">
        <v>45044</v>
      </c>
      <c r="I164" s="12"/>
    </row>
    <row r="165" spans="1:9" ht="39" x14ac:dyDescent="0.35">
      <c r="A165" s="15" t="s">
        <v>396</v>
      </c>
      <c r="B165" s="3" t="s">
        <v>398</v>
      </c>
      <c r="C165" s="3" t="s">
        <v>397</v>
      </c>
      <c r="D165" s="4">
        <v>38500</v>
      </c>
      <c r="E165" s="4">
        <v>0</v>
      </c>
      <c r="F165" s="4">
        <v>0</v>
      </c>
      <c r="G165" s="11">
        <v>44683</v>
      </c>
      <c r="H165" s="11">
        <v>45047</v>
      </c>
    </row>
    <row r="166" spans="1:9" x14ac:dyDescent="0.35">
      <c r="A166" s="15" t="s">
        <v>418</v>
      </c>
      <c r="B166" s="3" t="s">
        <v>420</v>
      </c>
      <c r="C166" s="3" t="s">
        <v>419</v>
      </c>
      <c r="D166" s="4">
        <v>82090.320000000007</v>
      </c>
      <c r="E166" s="4">
        <v>64859.920000000006</v>
      </c>
      <c r="F166" s="4">
        <v>64575.73</v>
      </c>
      <c r="G166" s="11">
        <v>43955</v>
      </c>
      <c r="H166" s="11">
        <v>45049</v>
      </c>
      <c r="I166" s="12"/>
    </row>
    <row r="167" spans="1:9" ht="52" x14ac:dyDescent="0.35">
      <c r="A167" s="15" t="s">
        <v>421</v>
      </c>
      <c r="B167" s="3" t="s">
        <v>422</v>
      </c>
      <c r="C167" s="3" t="s">
        <v>423</v>
      </c>
      <c r="D167" s="4">
        <v>3832.06</v>
      </c>
      <c r="E167" s="4">
        <v>1609.47</v>
      </c>
      <c r="F167" s="4">
        <v>0</v>
      </c>
      <c r="G167" s="11">
        <v>45033</v>
      </c>
      <c r="H167" s="11">
        <v>45114</v>
      </c>
    </row>
  </sheetData>
  <autoFilter ref="A1:J167" xr:uid="{00000000-0001-0000-0000-000000000000}"/>
  <dataValidations disablePrompts="1" count="1">
    <dataValidation type="list" allowBlank="1" showInputMessage="1" showErrorMessage="1" sqref="C30" xr:uid="{00000000-0002-0000-0000-000000000000}">
      <formula1>#REF!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2023-08-07T10:07:39Z</dcterms:modified>
</cp:coreProperties>
</file>